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anskingarráðið\Grunnurin fíggjarmál\Oyðubløð\Galdandi Oyðubløð\Dømi fíggjarætlanir\"/>
    </mc:Choice>
  </mc:AlternateContent>
  <xr:revisionPtr revIDLastSave="0" documentId="13_ncr:1_{537BBC51-3C69-45DC-9D17-C157D67EF38B}" xr6:coauthVersionLast="46" xr6:coauthVersionMax="46" xr10:uidLastSave="{00000000-0000-0000-0000-000000000000}"/>
  <bookViews>
    <workbookView xWindow="-110" yWindow="-110" windowWidth="22780" windowHeight="1466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'Ark1'!$A$1:$I$105</definedName>
  </definedNames>
  <calcPr calcId="181029"/>
</workbook>
</file>

<file path=xl/calcChain.xml><?xml version="1.0" encoding="utf-8"?>
<calcChain xmlns="http://schemas.openxmlformats.org/spreadsheetml/2006/main">
  <c r="E48" i="1" l="1"/>
  <c r="G78" i="1"/>
  <c r="G102" i="1"/>
  <c r="E102" i="1"/>
  <c r="E96" i="1"/>
  <c r="E90" i="1"/>
  <c r="E84" i="1"/>
  <c r="E78" i="1"/>
  <c r="E72" i="1"/>
  <c r="E66" i="1"/>
  <c r="E60" i="1"/>
  <c r="E54" i="1"/>
  <c r="I100" i="1"/>
  <c r="I102" i="1" s="1"/>
  <c r="I94" i="1"/>
  <c r="I96" i="1" s="1"/>
  <c r="I88" i="1"/>
  <c r="I90" i="1" s="1"/>
  <c r="I82" i="1"/>
  <c r="I84" i="1" s="1"/>
  <c r="G100" i="1"/>
  <c r="G94" i="1"/>
  <c r="G96" i="1" s="1"/>
  <c r="G88" i="1"/>
  <c r="G90" i="1" s="1"/>
  <c r="G82" i="1"/>
  <c r="G84" i="1" s="1"/>
  <c r="G76" i="1"/>
  <c r="G70" i="1"/>
  <c r="G72" i="1" s="1"/>
  <c r="G64" i="1"/>
  <c r="G66" i="1" s="1"/>
  <c r="E34" i="1"/>
  <c r="E36" i="1" s="1"/>
  <c r="E28" i="1"/>
  <c r="E30" i="1" s="1"/>
  <c r="E19" i="1"/>
  <c r="E21" i="1" s="1"/>
  <c r="E13" i="1"/>
  <c r="E15" i="1" s="1"/>
  <c r="I83" i="1" l="1"/>
  <c r="I89" i="1"/>
  <c r="I95" i="1"/>
  <c r="I101" i="1"/>
  <c r="I86" i="1"/>
  <c r="E20" i="1"/>
  <c r="E14" i="1"/>
  <c r="E35" i="1"/>
  <c r="E29" i="1"/>
  <c r="I104" i="1" l="1"/>
  <c r="I98" i="1"/>
  <c r="I92" i="1"/>
  <c r="E23" i="1"/>
  <c r="E17" i="1"/>
  <c r="E38" i="1"/>
  <c r="E32" i="1"/>
  <c r="G101" i="1"/>
  <c r="G95" i="1"/>
  <c r="G77" i="1"/>
  <c r="G71" i="1"/>
  <c r="E95" i="1"/>
  <c r="E89" i="1"/>
  <c r="E83" i="1"/>
  <c r="E71" i="1"/>
  <c r="E59" i="1"/>
  <c r="G104" i="1" l="1"/>
  <c r="G74" i="1"/>
  <c r="G83" i="1"/>
  <c r="G86" i="1" s="1"/>
  <c r="G89" i="1"/>
  <c r="G92" i="1" s="1"/>
  <c r="G80" i="1"/>
  <c r="G65" i="1"/>
  <c r="G68" i="1" s="1"/>
  <c r="E98" i="1"/>
  <c r="G98" i="1"/>
  <c r="E92" i="1"/>
  <c r="E53" i="1"/>
  <c r="E56" i="1" s="1"/>
  <c r="E86" i="1"/>
  <c r="E65" i="1"/>
  <c r="E68" i="1" s="1"/>
  <c r="E62" i="1"/>
  <c r="E101" i="1"/>
  <c r="E104" i="1" s="1"/>
  <c r="E77" i="1"/>
  <c r="E80" i="1" s="1"/>
  <c r="E74" i="1"/>
  <c r="E47" i="1" l="1"/>
  <c r="E50" i="1" s="1"/>
</calcChain>
</file>

<file path=xl/sharedStrings.xml><?xml version="1.0" encoding="utf-8"?>
<sst xmlns="http://schemas.openxmlformats.org/spreadsheetml/2006/main" count="86" uniqueCount="31">
  <si>
    <t>VIP-salary</t>
  </si>
  <si>
    <t>Monthly</t>
  </si>
  <si>
    <t>Pensions</t>
  </si>
  <si>
    <t>Salary total</t>
  </si>
  <si>
    <t xml:space="preserve">Social security etc. </t>
  </si>
  <si>
    <t>Level 1</t>
  </si>
  <si>
    <t>Level 2</t>
  </si>
  <si>
    <t>Salary</t>
  </si>
  <si>
    <t>Level 3</t>
  </si>
  <si>
    <t>Level 4</t>
  </si>
  <si>
    <t>Level 5</t>
  </si>
  <si>
    <t>Level 6</t>
  </si>
  <si>
    <t>Level 7</t>
  </si>
  <si>
    <t>Level 8</t>
  </si>
  <si>
    <t>Level 9</t>
  </si>
  <si>
    <t>Level 10</t>
  </si>
  <si>
    <t>Master level</t>
  </si>
  <si>
    <t>PhD Level</t>
  </si>
  <si>
    <t>AKF</t>
  </si>
  <si>
    <t>TAP-salary</t>
  </si>
  <si>
    <t>Starvsmannaf.</t>
  </si>
  <si>
    <t>Level 3.7 - 13</t>
  </si>
  <si>
    <t>Level 3.1 - 7</t>
  </si>
  <si>
    <t>Havnar Arbeiðskv.f.</t>
  </si>
  <si>
    <t>Salary level 2021 calls</t>
  </si>
  <si>
    <t>Researchers salary</t>
  </si>
  <si>
    <t>Professor Level</t>
  </si>
  <si>
    <t>Research assistance, basic or more advanced</t>
  </si>
  <si>
    <t>Registration, transcription, Lab work etc.</t>
  </si>
  <si>
    <t>Time limited contracts (shorter than 1 year):</t>
  </si>
  <si>
    <t>Remember to include 12% Holiday allowance instead of 1,5% which is the level for longer positions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</si>
</sst>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u val="singleAccounting"/>
      <sz val="10"/>
      <name val="Arial"/>
    </font>
    <font>
      <sz val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 applyBorder="1"/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0" fontId="2" fillId="0" borderId="0" xfId="0" applyFont="1" applyFill="1" applyBorder="1"/>
    <xf numFmtId="164" fontId="4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0" fillId="0" borderId="0" xfId="1" applyNumberFormat="1" applyFont="1" applyBorder="1"/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3" fillId="0" borderId="0" xfId="0" applyFont="1" applyFill="1" applyBorder="1"/>
    <xf numFmtId="0" fontId="6" fillId="0" borderId="0" xfId="0" applyFont="1" applyBorder="1"/>
    <xf numFmtId="0" fontId="6" fillId="0" borderId="0" xfId="0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2"/>
  <sheetViews>
    <sheetView tabSelected="1" view="pageBreakPreview" zoomScaleNormal="100" zoomScaleSheetLayoutView="100" workbookViewId="0">
      <selection activeCell="M41" sqref="M41"/>
    </sheetView>
  </sheetViews>
  <sheetFormatPr defaultColWidth="9.1796875" defaultRowHeight="12.5" x14ac:dyDescent="0.25"/>
  <cols>
    <col min="1" max="1" width="17.6328125" style="10" customWidth="1"/>
    <col min="2" max="3" width="9.1796875" style="10"/>
    <col min="4" max="4" width="3.7265625" style="10" customWidth="1"/>
    <col min="5" max="5" width="12.1796875" style="10" customWidth="1"/>
    <col min="6" max="6" width="3.453125" style="10" customWidth="1"/>
    <col min="7" max="7" width="11" style="10" customWidth="1"/>
    <col min="8" max="8" width="3.36328125" style="10" customWidth="1"/>
    <col min="9" max="9" width="15.90625" style="10" customWidth="1"/>
    <col min="10" max="10" width="9.1796875" style="10"/>
    <col min="11" max="11" width="13" style="10" customWidth="1"/>
    <col min="12" max="16384" width="9.1796875" style="10"/>
  </cols>
  <sheetData>
    <row r="1" spans="1:7" ht="18" x14ac:dyDescent="0.4">
      <c r="A1" s="17" t="s">
        <v>24</v>
      </c>
      <c r="B1" s="1"/>
      <c r="C1" s="1"/>
      <c r="D1" s="1"/>
      <c r="E1" s="1"/>
    </row>
    <row r="3" spans="1:7" ht="18" x14ac:dyDescent="0.4">
      <c r="A3" s="11">
        <v>2020</v>
      </c>
      <c r="E3" s="12" t="s">
        <v>1</v>
      </c>
      <c r="G3" s="12" t="s">
        <v>1</v>
      </c>
    </row>
    <row r="5" spans="1:7" ht="13" x14ac:dyDescent="0.3">
      <c r="A5" s="12" t="s">
        <v>19</v>
      </c>
    </row>
    <row r="6" spans="1:7" x14ac:dyDescent="0.25">
      <c r="A6" s="18" t="s">
        <v>27</v>
      </c>
    </row>
    <row r="7" spans="1:7" x14ac:dyDescent="0.25">
      <c r="A7" s="18" t="s">
        <v>28</v>
      </c>
    </row>
    <row r="8" spans="1:7" x14ac:dyDescent="0.25">
      <c r="A8" s="19" t="s">
        <v>29</v>
      </c>
    </row>
    <row r="9" spans="1:7" x14ac:dyDescent="0.25">
      <c r="A9" s="19" t="s">
        <v>30</v>
      </c>
    </row>
    <row r="10" spans="1:7" x14ac:dyDescent="0.25">
      <c r="A10" s="19"/>
    </row>
    <row r="11" spans="1:7" ht="13" x14ac:dyDescent="0.3">
      <c r="A11" s="12" t="s">
        <v>23</v>
      </c>
    </row>
    <row r="12" spans="1:7" ht="13" x14ac:dyDescent="0.3">
      <c r="A12" s="12"/>
    </row>
    <row r="13" spans="1:7" ht="13" x14ac:dyDescent="0.3">
      <c r="A13" s="12" t="s">
        <v>5</v>
      </c>
      <c r="B13" s="10" t="s">
        <v>7</v>
      </c>
      <c r="E13" s="14">
        <f>22126.21</f>
        <v>22126.21</v>
      </c>
    </row>
    <row r="14" spans="1:7" ht="13" x14ac:dyDescent="0.3">
      <c r="A14" s="12"/>
      <c r="B14" s="10" t="s">
        <v>2</v>
      </c>
      <c r="E14" s="16">
        <f>E13*15%</f>
        <v>3318.9314999999997</v>
      </c>
    </row>
    <row r="15" spans="1:7" ht="13" x14ac:dyDescent="0.3">
      <c r="A15" s="12"/>
      <c r="B15" s="10" t="s">
        <v>4</v>
      </c>
      <c r="E15" s="16">
        <f>E13*(0.01+0.03+0.0096+0.015)</f>
        <v>1429.3531659999996</v>
      </c>
    </row>
    <row r="16" spans="1:7" ht="13" x14ac:dyDescent="0.3">
      <c r="A16" s="12"/>
      <c r="E16" s="16"/>
    </row>
    <row r="17" spans="1:5" ht="13" x14ac:dyDescent="0.3">
      <c r="A17" s="12"/>
      <c r="B17" s="10" t="s">
        <v>3</v>
      </c>
      <c r="E17" s="16">
        <f>SUM(E13:E16)</f>
        <v>26874.494665999999</v>
      </c>
    </row>
    <row r="18" spans="1:5" ht="13" x14ac:dyDescent="0.3">
      <c r="A18" s="12"/>
    </row>
    <row r="19" spans="1:5" ht="13" x14ac:dyDescent="0.3">
      <c r="A19" s="12" t="s">
        <v>10</v>
      </c>
      <c r="B19" s="10" t="s">
        <v>7</v>
      </c>
      <c r="E19" s="14">
        <f>24049.47</f>
        <v>24049.47</v>
      </c>
    </row>
    <row r="20" spans="1:5" ht="13" x14ac:dyDescent="0.3">
      <c r="A20" s="12"/>
      <c r="B20" s="10" t="s">
        <v>2</v>
      </c>
      <c r="E20" s="16">
        <f>E19*6%</f>
        <v>1442.9682</v>
      </c>
    </row>
    <row r="21" spans="1:5" ht="13" x14ac:dyDescent="0.3">
      <c r="A21" s="12"/>
      <c r="B21" s="10" t="s">
        <v>4</v>
      </c>
      <c r="E21" s="16">
        <f>E19*(0.01+0.03+0.0096+0.015)</f>
        <v>1553.5957619999999</v>
      </c>
    </row>
    <row r="22" spans="1:5" ht="13" x14ac:dyDescent="0.3">
      <c r="A22" s="12"/>
      <c r="E22" s="16"/>
    </row>
    <row r="23" spans="1:5" ht="13" x14ac:dyDescent="0.3">
      <c r="A23" s="12"/>
      <c r="B23" s="10" t="s">
        <v>3</v>
      </c>
      <c r="E23" s="16">
        <f>SUM(E19:E22)</f>
        <v>27046.033962000001</v>
      </c>
    </row>
    <row r="24" spans="1:5" ht="13" x14ac:dyDescent="0.3">
      <c r="A24" s="12"/>
    </row>
    <row r="25" spans="1:5" ht="13" x14ac:dyDescent="0.3">
      <c r="A25" s="12"/>
    </row>
    <row r="26" spans="1:5" ht="13" x14ac:dyDescent="0.3">
      <c r="A26" s="12" t="s">
        <v>20</v>
      </c>
    </row>
    <row r="27" spans="1:5" ht="13" x14ac:dyDescent="0.3">
      <c r="A27" s="12"/>
    </row>
    <row r="28" spans="1:5" ht="13" x14ac:dyDescent="0.3">
      <c r="A28" s="12" t="s">
        <v>22</v>
      </c>
      <c r="B28" s="10" t="s">
        <v>7</v>
      </c>
      <c r="E28" s="14">
        <f>25290.18</f>
        <v>25290.18</v>
      </c>
    </row>
    <row r="29" spans="1:5" ht="13" x14ac:dyDescent="0.3">
      <c r="A29" s="12"/>
      <c r="B29" s="10" t="s">
        <v>2</v>
      </c>
      <c r="E29" s="16">
        <f>E28*15%</f>
        <v>3793.527</v>
      </c>
    </row>
    <row r="30" spans="1:5" x14ac:dyDescent="0.25">
      <c r="B30" s="10" t="s">
        <v>4</v>
      </c>
      <c r="E30" s="16">
        <f>E28*(0.01+0.03+0.0096+0.015)</f>
        <v>1633.7456279999999</v>
      </c>
    </row>
    <row r="31" spans="1:5" x14ac:dyDescent="0.25">
      <c r="E31" s="16"/>
    </row>
    <row r="32" spans="1:5" x14ac:dyDescent="0.25">
      <c r="B32" s="10" t="s">
        <v>3</v>
      </c>
      <c r="E32" s="16">
        <f>SUM(E28:E31)</f>
        <v>30717.452628000003</v>
      </c>
    </row>
    <row r="33" spans="1:11" ht="13" x14ac:dyDescent="0.3">
      <c r="A33" s="12"/>
    </row>
    <row r="34" spans="1:11" ht="13" x14ac:dyDescent="0.3">
      <c r="A34" s="12" t="s">
        <v>21</v>
      </c>
      <c r="B34" s="10" t="s">
        <v>7</v>
      </c>
      <c r="E34" s="14">
        <f>28290.32</f>
        <v>28290.32</v>
      </c>
    </row>
    <row r="35" spans="1:11" ht="13" x14ac:dyDescent="0.3">
      <c r="A35" s="12"/>
      <c r="B35" s="10" t="s">
        <v>2</v>
      </c>
      <c r="E35" s="16">
        <f>E34*15%</f>
        <v>4243.5479999999998</v>
      </c>
    </row>
    <row r="36" spans="1:11" x14ac:dyDescent="0.25">
      <c r="B36" s="10" t="s">
        <v>4</v>
      </c>
      <c r="E36" s="16">
        <f>E34*(0.01+0.03+0.0096+0.015)</f>
        <v>1827.5546719999998</v>
      </c>
    </row>
    <row r="37" spans="1:11" x14ac:dyDescent="0.25">
      <c r="E37" s="16"/>
    </row>
    <row r="38" spans="1:11" x14ac:dyDescent="0.25">
      <c r="B38" s="10" t="s">
        <v>3</v>
      </c>
      <c r="E38" s="16">
        <f>SUM(E34:E37)</f>
        <v>34361.422672000001</v>
      </c>
    </row>
    <row r="41" spans="1:11" ht="13" x14ac:dyDescent="0.3">
      <c r="A41" s="12" t="s">
        <v>0</v>
      </c>
      <c r="E41" s="12" t="s">
        <v>16</v>
      </c>
      <c r="G41" s="12" t="s">
        <v>17</v>
      </c>
      <c r="I41" s="12" t="s">
        <v>26</v>
      </c>
    </row>
    <row r="42" spans="1:11" ht="13" x14ac:dyDescent="0.3">
      <c r="A42" s="18" t="s">
        <v>25</v>
      </c>
      <c r="E42" s="12"/>
      <c r="G42" s="12"/>
    </row>
    <row r="44" spans="1:11" ht="13" x14ac:dyDescent="0.3">
      <c r="A44" s="12" t="s">
        <v>18</v>
      </c>
      <c r="E44" s="12"/>
      <c r="G44" s="12"/>
      <c r="H44" s="9"/>
      <c r="J44" s="9"/>
    </row>
    <row r="45" spans="1:11" ht="13" x14ac:dyDescent="0.3">
      <c r="A45" s="12"/>
      <c r="E45" s="12"/>
      <c r="H45" s="13"/>
      <c r="I45" s="12"/>
      <c r="J45" s="13"/>
      <c r="K45" s="12"/>
    </row>
    <row r="46" spans="1:11" ht="13" x14ac:dyDescent="0.3">
      <c r="A46" s="12" t="s">
        <v>5</v>
      </c>
      <c r="B46" s="10" t="s">
        <v>7</v>
      </c>
      <c r="E46" s="14">
        <v>32755</v>
      </c>
      <c r="G46" s="14"/>
      <c r="H46" s="15"/>
      <c r="I46" s="14"/>
      <c r="J46" s="15"/>
      <c r="K46" s="16"/>
    </row>
    <row r="47" spans="1:11" ht="13" x14ac:dyDescent="0.3">
      <c r="A47" s="12"/>
      <c r="B47" s="10" t="s">
        <v>2</v>
      </c>
      <c r="E47" s="16">
        <f>E46*16%</f>
        <v>5240.8</v>
      </c>
      <c r="G47" s="16"/>
      <c r="H47" s="15"/>
      <c r="I47" s="16"/>
      <c r="J47" s="15"/>
      <c r="K47" s="16"/>
    </row>
    <row r="48" spans="1:11" ht="13" x14ac:dyDescent="0.3">
      <c r="A48" s="12"/>
      <c r="B48" s="10" t="s">
        <v>4</v>
      </c>
      <c r="E48" s="16">
        <f>E46*(0.01+0.03+0.0096+0.015)</f>
        <v>2115.9729999999995</v>
      </c>
      <c r="G48" s="16"/>
      <c r="H48" s="15"/>
      <c r="I48" s="16"/>
      <c r="J48" s="15"/>
      <c r="K48" s="16"/>
    </row>
    <row r="49" spans="1:11" ht="13" x14ac:dyDescent="0.3">
      <c r="A49" s="12"/>
      <c r="E49" s="16"/>
      <c r="G49" s="16"/>
      <c r="H49" s="15"/>
      <c r="I49" s="16"/>
      <c r="J49" s="15"/>
      <c r="K49" s="16"/>
    </row>
    <row r="50" spans="1:11" ht="13" x14ac:dyDescent="0.3">
      <c r="A50" s="12"/>
      <c r="B50" s="10" t="s">
        <v>3</v>
      </c>
      <c r="E50" s="16">
        <f>SUM(E46:E49)</f>
        <v>40111.773000000001</v>
      </c>
      <c r="G50" s="16"/>
      <c r="H50" s="15"/>
      <c r="I50" s="16"/>
      <c r="J50" s="15"/>
      <c r="K50" s="16"/>
    </row>
    <row r="51" spans="1:11" ht="13" x14ac:dyDescent="0.3">
      <c r="A51" s="4"/>
      <c r="B51" s="1"/>
      <c r="C51" s="1"/>
      <c r="D51" s="1"/>
      <c r="E51" s="2"/>
      <c r="F51" s="1"/>
      <c r="G51" s="2"/>
      <c r="H51" s="3"/>
      <c r="I51" s="2"/>
      <c r="J51" s="3"/>
      <c r="K51" s="2"/>
    </row>
    <row r="52" spans="1:11" ht="13" x14ac:dyDescent="0.3">
      <c r="A52" s="4" t="s">
        <v>6</v>
      </c>
      <c r="B52" s="10" t="s">
        <v>7</v>
      </c>
      <c r="E52" s="14">
        <v>34046</v>
      </c>
      <c r="G52" s="14"/>
      <c r="H52" s="15"/>
      <c r="I52" s="14"/>
      <c r="J52" s="15"/>
      <c r="K52" s="16"/>
    </row>
    <row r="53" spans="1:11" ht="13" x14ac:dyDescent="0.3">
      <c r="A53" s="4"/>
      <c r="B53" s="10" t="s">
        <v>2</v>
      </c>
      <c r="E53" s="16">
        <f>E52*16%</f>
        <v>5447.36</v>
      </c>
      <c r="G53" s="16"/>
      <c r="H53" s="15"/>
      <c r="I53" s="16"/>
      <c r="J53" s="15"/>
      <c r="K53" s="16"/>
    </row>
    <row r="54" spans="1:11" ht="13" x14ac:dyDescent="0.3">
      <c r="A54" s="4"/>
      <c r="B54" s="10" t="s">
        <v>4</v>
      </c>
      <c r="E54" s="16">
        <f>E52*(0.01+0.03+0.0096+0.015)</f>
        <v>2199.3715999999995</v>
      </c>
      <c r="G54" s="16"/>
      <c r="H54" s="15"/>
      <c r="I54" s="16"/>
      <c r="J54" s="15"/>
      <c r="K54" s="16"/>
    </row>
    <row r="55" spans="1:11" ht="13" x14ac:dyDescent="0.3">
      <c r="A55" s="4"/>
      <c r="E55" s="16"/>
      <c r="G55" s="16"/>
      <c r="H55" s="15"/>
      <c r="I55" s="16"/>
      <c r="J55" s="15"/>
      <c r="K55" s="16"/>
    </row>
    <row r="56" spans="1:11" ht="13" x14ac:dyDescent="0.3">
      <c r="A56" s="12"/>
      <c r="B56" s="10" t="s">
        <v>3</v>
      </c>
      <c r="E56" s="16">
        <f>SUM(E52:E55)</f>
        <v>41692.731599999999</v>
      </c>
      <c r="G56" s="16"/>
      <c r="H56" s="15"/>
      <c r="I56" s="16"/>
      <c r="J56" s="15"/>
      <c r="K56" s="16"/>
    </row>
    <row r="57" spans="1:11" ht="13" x14ac:dyDescent="0.3">
      <c r="A57" s="4"/>
      <c r="B57" s="1"/>
      <c r="C57" s="1"/>
      <c r="D57" s="1"/>
      <c r="E57" s="2"/>
      <c r="F57" s="1"/>
      <c r="G57" s="2"/>
      <c r="H57" s="3"/>
      <c r="I57" s="2"/>
      <c r="J57" s="3"/>
      <c r="K57" s="2"/>
    </row>
    <row r="58" spans="1:11" ht="13" x14ac:dyDescent="0.3">
      <c r="A58" s="4" t="s">
        <v>8</v>
      </c>
      <c r="B58" s="10" t="s">
        <v>7</v>
      </c>
      <c r="E58" s="14">
        <v>35336</v>
      </c>
      <c r="G58" s="14"/>
      <c r="H58" s="15"/>
      <c r="I58" s="14"/>
      <c r="J58" s="15"/>
      <c r="K58" s="16"/>
    </row>
    <row r="59" spans="1:11" ht="13" x14ac:dyDescent="0.3">
      <c r="A59" s="4"/>
      <c r="B59" s="10" t="s">
        <v>2</v>
      </c>
      <c r="E59" s="16">
        <f>E58*16%</f>
        <v>5653.76</v>
      </c>
      <c r="G59" s="16"/>
      <c r="H59" s="15"/>
      <c r="I59" s="16"/>
      <c r="J59" s="15"/>
      <c r="K59" s="16"/>
    </row>
    <row r="60" spans="1:11" ht="13" x14ac:dyDescent="0.3">
      <c r="A60" s="4"/>
      <c r="B60" s="10" t="s">
        <v>4</v>
      </c>
      <c r="E60" s="16">
        <f>E58*(0.01+0.03+0.0096+0.015)</f>
        <v>2282.7055999999998</v>
      </c>
      <c r="G60" s="16"/>
      <c r="H60" s="15"/>
      <c r="I60" s="16"/>
      <c r="J60" s="15"/>
      <c r="K60" s="16"/>
    </row>
    <row r="61" spans="1:11" ht="13" x14ac:dyDescent="0.3">
      <c r="A61" s="4"/>
      <c r="E61" s="16"/>
      <c r="G61" s="16"/>
      <c r="H61" s="15"/>
      <c r="I61" s="16"/>
      <c r="J61" s="15"/>
      <c r="K61" s="16"/>
    </row>
    <row r="62" spans="1:11" ht="13" x14ac:dyDescent="0.3">
      <c r="A62" s="4"/>
      <c r="B62" s="10" t="s">
        <v>3</v>
      </c>
      <c r="E62" s="16">
        <f>SUM(E58:E61)</f>
        <v>43272.465600000003</v>
      </c>
      <c r="G62" s="16"/>
      <c r="H62" s="15"/>
      <c r="I62" s="16"/>
      <c r="J62" s="15"/>
      <c r="K62" s="16"/>
    </row>
    <row r="63" spans="1:11" ht="13" x14ac:dyDescent="0.3">
      <c r="A63" s="4"/>
      <c r="B63" s="1"/>
      <c r="C63" s="1"/>
      <c r="D63" s="1"/>
      <c r="E63" s="2"/>
      <c r="F63" s="1"/>
      <c r="G63" s="2"/>
      <c r="H63" s="3"/>
      <c r="I63" s="2"/>
      <c r="J63" s="3"/>
      <c r="K63" s="1"/>
    </row>
    <row r="64" spans="1:11" ht="13" x14ac:dyDescent="0.3">
      <c r="A64" s="4" t="s">
        <v>9</v>
      </c>
      <c r="B64" s="10" t="s">
        <v>7</v>
      </c>
      <c r="E64" s="14">
        <v>36626</v>
      </c>
      <c r="G64" s="14">
        <f>36626+2465</f>
        <v>39091</v>
      </c>
      <c r="H64" s="15"/>
      <c r="I64" s="14"/>
      <c r="J64" s="15"/>
      <c r="K64" s="16"/>
    </row>
    <row r="65" spans="1:11" ht="13" x14ac:dyDescent="0.3">
      <c r="A65" s="4"/>
      <c r="B65" s="10" t="s">
        <v>2</v>
      </c>
      <c r="E65" s="16">
        <f>E64*16%</f>
        <v>5860.16</v>
      </c>
      <c r="G65" s="16">
        <f>G64*16%</f>
        <v>6254.56</v>
      </c>
      <c r="H65" s="15"/>
      <c r="I65" s="16"/>
      <c r="J65" s="15"/>
      <c r="K65" s="16"/>
    </row>
    <row r="66" spans="1:11" ht="13" x14ac:dyDescent="0.3">
      <c r="A66" s="4"/>
      <c r="B66" s="10" t="s">
        <v>4</v>
      </c>
      <c r="E66" s="16">
        <f>E64*(0.01+0.03+0.0096+0.015)</f>
        <v>2366.0395999999996</v>
      </c>
      <c r="G66" s="16">
        <f>G64*(0.01+0.03+0.0096+0.015)</f>
        <v>2525.2785999999996</v>
      </c>
      <c r="H66" s="15"/>
      <c r="I66" s="16"/>
      <c r="J66" s="15"/>
      <c r="K66" s="16"/>
    </row>
    <row r="67" spans="1:11" ht="13" x14ac:dyDescent="0.3">
      <c r="A67" s="4"/>
      <c r="E67" s="16"/>
      <c r="G67" s="16"/>
      <c r="H67" s="15"/>
      <c r="I67" s="16"/>
      <c r="J67" s="15"/>
      <c r="K67" s="16"/>
    </row>
    <row r="68" spans="1:11" ht="13" x14ac:dyDescent="0.3">
      <c r="A68" s="4"/>
      <c r="B68" s="10" t="s">
        <v>3</v>
      </c>
      <c r="E68" s="16">
        <f>SUM(E64:E67)</f>
        <v>44852.1996</v>
      </c>
      <c r="G68" s="16">
        <f>SUM(G64:G67)</f>
        <v>47870.838599999995</v>
      </c>
      <c r="H68" s="15"/>
      <c r="I68" s="16"/>
      <c r="J68" s="15"/>
      <c r="K68" s="16"/>
    </row>
    <row r="69" spans="1:11" ht="13" x14ac:dyDescent="0.3">
      <c r="A69" s="4"/>
      <c r="B69" s="1"/>
      <c r="C69" s="1"/>
      <c r="D69" s="1"/>
      <c r="E69" s="2"/>
      <c r="F69" s="1"/>
      <c r="G69" s="2"/>
      <c r="H69" s="3"/>
      <c r="I69" s="2"/>
      <c r="J69" s="3"/>
      <c r="K69" s="2"/>
    </row>
    <row r="70" spans="1:11" ht="13" x14ac:dyDescent="0.3">
      <c r="A70" s="4" t="s">
        <v>10</v>
      </c>
      <c r="B70" s="10" t="s">
        <v>7</v>
      </c>
      <c r="E70" s="14">
        <v>37917</v>
      </c>
      <c r="G70" s="14">
        <f>37917+2465</f>
        <v>40382</v>
      </c>
      <c r="H70" s="15"/>
      <c r="I70" s="14"/>
      <c r="J70" s="15"/>
      <c r="K70" s="16"/>
    </row>
    <row r="71" spans="1:11" ht="13" x14ac:dyDescent="0.3">
      <c r="A71" s="4"/>
      <c r="B71" s="10" t="s">
        <v>2</v>
      </c>
      <c r="E71" s="16">
        <f>E70*16%</f>
        <v>6066.72</v>
      </c>
      <c r="G71" s="16">
        <f>G70*16%</f>
        <v>6461.12</v>
      </c>
      <c r="H71" s="15"/>
      <c r="I71" s="16"/>
      <c r="J71" s="15"/>
      <c r="K71" s="16"/>
    </row>
    <row r="72" spans="1:11" ht="13" x14ac:dyDescent="0.3">
      <c r="A72" s="4"/>
      <c r="B72" s="10" t="s">
        <v>4</v>
      </c>
      <c r="E72" s="16">
        <f>E70*(0.01+0.03+0.0096+0.015)</f>
        <v>2449.4381999999996</v>
      </c>
      <c r="G72" s="16">
        <f>G70*(0.01+0.03+0.0096+0.015)</f>
        <v>2608.6771999999996</v>
      </c>
      <c r="H72" s="15"/>
      <c r="I72" s="16"/>
      <c r="J72" s="15"/>
      <c r="K72" s="16"/>
    </row>
    <row r="73" spans="1:11" ht="13" x14ac:dyDescent="0.3">
      <c r="A73" s="4"/>
      <c r="E73" s="16"/>
      <c r="G73" s="16"/>
      <c r="H73" s="15"/>
      <c r="I73" s="16"/>
      <c r="J73" s="15"/>
      <c r="K73" s="16"/>
    </row>
    <row r="74" spans="1:11" ht="13" x14ac:dyDescent="0.3">
      <c r="A74" s="4"/>
      <c r="B74" s="10" t="s">
        <v>3</v>
      </c>
      <c r="E74" s="16">
        <f>SUM(E70:E73)</f>
        <v>46433.158199999998</v>
      </c>
      <c r="G74" s="16">
        <f>SUM(G70:G73)</f>
        <v>49451.797200000001</v>
      </c>
      <c r="H74" s="15"/>
      <c r="I74" s="16"/>
      <c r="J74" s="15"/>
      <c r="K74" s="16"/>
    </row>
    <row r="75" spans="1:11" ht="13" x14ac:dyDescent="0.3">
      <c r="A75" s="4"/>
      <c r="B75" s="1"/>
      <c r="C75" s="1"/>
      <c r="D75" s="1"/>
      <c r="E75" s="2"/>
      <c r="F75" s="1"/>
      <c r="G75" s="2"/>
      <c r="H75" s="3"/>
      <c r="I75" s="2"/>
      <c r="J75" s="3"/>
      <c r="K75" s="2"/>
    </row>
    <row r="76" spans="1:11" ht="13" x14ac:dyDescent="0.3">
      <c r="A76" s="4" t="s">
        <v>11</v>
      </c>
      <c r="B76" s="10" t="s">
        <v>7</v>
      </c>
      <c r="E76" s="14">
        <v>39207</v>
      </c>
      <c r="G76" s="14">
        <f>39207+2465</f>
        <v>41672</v>
      </c>
      <c r="H76" s="15"/>
      <c r="I76" s="14"/>
      <c r="J76" s="15"/>
      <c r="K76" s="16"/>
    </row>
    <row r="77" spans="1:11" ht="13" x14ac:dyDescent="0.3">
      <c r="A77" s="4"/>
      <c r="B77" s="10" t="s">
        <v>2</v>
      </c>
      <c r="E77" s="16">
        <f>E76*16%</f>
        <v>6273.12</v>
      </c>
      <c r="G77" s="16">
        <f>G76*16%</f>
        <v>6667.52</v>
      </c>
      <c r="H77" s="15"/>
      <c r="I77" s="16"/>
      <c r="J77" s="15"/>
      <c r="K77" s="16"/>
    </row>
    <row r="78" spans="1:11" ht="13" x14ac:dyDescent="0.3">
      <c r="A78" s="4"/>
      <c r="B78" s="10" t="s">
        <v>4</v>
      </c>
      <c r="E78" s="16">
        <f>E76*(0.01+0.03+0.0096+0.015)</f>
        <v>2532.7721999999994</v>
      </c>
      <c r="G78" s="16">
        <f>G76*(0.01+0.03+0.0096+0.015)</f>
        <v>2692.0111999999995</v>
      </c>
      <c r="H78" s="15"/>
      <c r="I78" s="16"/>
      <c r="J78" s="15"/>
      <c r="K78" s="16"/>
    </row>
    <row r="79" spans="1:11" ht="13" x14ac:dyDescent="0.3">
      <c r="A79" s="4"/>
      <c r="E79" s="16"/>
      <c r="G79" s="16"/>
      <c r="H79" s="15"/>
      <c r="I79" s="16"/>
      <c r="J79" s="15"/>
      <c r="K79" s="16"/>
    </row>
    <row r="80" spans="1:11" ht="18" x14ac:dyDescent="0.4">
      <c r="A80" s="6"/>
      <c r="B80" s="10" t="s">
        <v>3</v>
      </c>
      <c r="E80" s="16">
        <f>SUM(E76:E79)</f>
        <v>48012.892200000002</v>
      </c>
      <c r="G80" s="16">
        <f>SUM(G76:G79)</f>
        <v>51031.531200000005</v>
      </c>
      <c r="H80" s="15"/>
      <c r="I80" s="16"/>
      <c r="J80" s="15"/>
      <c r="K80" s="16"/>
    </row>
    <row r="81" spans="1:11" ht="13" x14ac:dyDescent="0.3">
      <c r="A81" s="4"/>
      <c r="B81" s="1"/>
      <c r="C81" s="1"/>
      <c r="D81" s="1"/>
      <c r="E81" s="1"/>
      <c r="F81" s="1"/>
      <c r="G81" s="1"/>
      <c r="H81" s="7"/>
      <c r="I81" s="1"/>
      <c r="J81" s="7"/>
      <c r="K81" s="1"/>
    </row>
    <row r="82" spans="1:11" ht="13" x14ac:dyDescent="0.3">
      <c r="A82" s="4" t="s">
        <v>12</v>
      </c>
      <c r="B82" s="10" t="s">
        <v>7</v>
      </c>
      <c r="E82" s="14">
        <v>40497</v>
      </c>
      <c r="G82" s="14">
        <f>40497+2465</f>
        <v>42962</v>
      </c>
      <c r="H82" s="15"/>
      <c r="I82" s="14">
        <f>40497+4579</f>
        <v>45076</v>
      </c>
      <c r="J82" s="15"/>
      <c r="K82" s="16"/>
    </row>
    <row r="83" spans="1:11" ht="13" x14ac:dyDescent="0.3">
      <c r="A83" s="4"/>
      <c r="B83" s="10" t="s">
        <v>2</v>
      </c>
      <c r="E83" s="16">
        <f>E82*16%</f>
        <v>6479.52</v>
      </c>
      <c r="G83" s="16">
        <f>G82*16%</f>
        <v>6873.92</v>
      </c>
      <c r="H83" s="15"/>
      <c r="I83" s="16">
        <f>I82*16%</f>
        <v>7212.16</v>
      </c>
      <c r="J83" s="15"/>
      <c r="K83" s="16"/>
    </row>
    <row r="84" spans="1:11" ht="13" x14ac:dyDescent="0.3">
      <c r="A84" s="4"/>
      <c r="B84" s="10" t="s">
        <v>4</v>
      </c>
      <c r="E84" s="16">
        <f>E82*(0.01+0.03+0.0096+0.015)</f>
        <v>2616.1061999999997</v>
      </c>
      <c r="G84" s="16">
        <f>G82*(0.01+0.03+0.0096+0.015)</f>
        <v>2775.3451999999997</v>
      </c>
      <c r="H84" s="15"/>
      <c r="I84" s="16">
        <f>I82*(0.01+0.03+0.0096+0.015)</f>
        <v>2911.9095999999995</v>
      </c>
      <c r="J84" s="15"/>
      <c r="K84" s="16"/>
    </row>
    <row r="85" spans="1:11" ht="13" x14ac:dyDescent="0.3">
      <c r="A85" s="4"/>
      <c r="E85" s="16"/>
      <c r="G85" s="16"/>
      <c r="H85" s="15"/>
      <c r="I85" s="16"/>
      <c r="J85" s="15"/>
      <c r="K85" s="16"/>
    </row>
    <row r="86" spans="1:11" ht="13" x14ac:dyDescent="0.3">
      <c r="A86" s="4"/>
      <c r="B86" s="10" t="s">
        <v>3</v>
      </c>
      <c r="E86" s="16">
        <f>SUM(E82:E85)</f>
        <v>49592.626200000006</v>
      </c>
      <c r="G86" s="16">
        <f>SUM(G82:G85)</f>
        <v>52611.265199999994</v>
      </c>
      <c r="H86" s="15"/>
      <c r="I86" s="16">
        <f>SUM(I82:I85)</f>
        <v>55200.069600000003</v>
      </c>
      <c r="J86" s="15"/>
      <c r="K86" s="16"/>
    </row>
    <row r="87" spans="1:11" ht="13" x14ac:dyDescent="0.3">
      <c r="A87" s="4"/>
      <c r="B87" s="1"/>
      <c r="C87" s="1"/>
      <c r="D87" s="1"/>
      <c r="E87" s="2"/>
      <c r="F87" s="1"/>
      <c r="G87" s="2"/>
      <c r="H87" s="3"/>
      <c r="I87" s="2"/>
      <c r="J87" s="3"/>
      <c r="K87" s="2"/>
    </row>
    <row r="88" spans="1:11" ht="13" x14ac:dyDescent="0.3">
      <c r="A88" s="4" t="s">
        <v>13</v>
      </c>
      <c r="B88" s="10" t="s">
        <v>7</v>
      </c>
      <c r="E88" s="14">
        <v>41787</v>
      </c>
      <c r="G88" s="14">
        <f>41787+2465</f>
        <v>44252</v>
      </c>
      <c r="H88" s="15"/>
      <c r="I88" s="14">
        <f>41787+4579</f>
        <v>46366</v>
      </c>
      <c r="J88" s="15"/>
      <c r="K88" s="16"/>
    </row>
    <row r="89" spans="1:11" ht="13" x14ac:dyDescent="0.3">
      <c r="A89" s="4"/>
      <c r="B89" s="10" t="s">
        <v>2</v>
      </c>
      <c r="E89" s="16">
        <f>E88*16%</f>
        <v>6685.92</v>
      </c>
      <c r="G89" s="16">
        <f>G88*16%</f>
        <v>7080.32</v>
      </c>
      <c r="H89" s="15"/>
      <c r="I89" s="16">
        <f>I88*16%</f>
        <v>7418.56</v>
      </c>
      <c r="J89" s="15"/>
      <c r="K89" s="16"/>
    </row>
    <row r="90" spans="1:11" ht="13" x14ac:dyDescent="0.3">
      <c r="A90" s="4"/>
      <c r="B90" s="10" t="s">
        <v>4</v>
      </c>
      <c r="E90" s="16">
        <f>E88*(0.01+0.03+0.0096+0.015)</f>
        <v>2699.4401999999995</v>
      </c>
      <c r="G90" s="16">
        <f>G88*(0.01+0.03+0.0096+0.015)</f>
        <v>2858.6791999999996</v>
      </c>
      <c r="H90" s="15"/>
      <c r="I90" s="16">
        <f>I88*(0.01+0.03+0.0096+0.015)</f>
        <v>2995.2435999999998</v>
      </c>
      <c r="J90" s="15"/>
      <c r="K90" s="16"/>
    </row>
    <row r="91" spans="1:11" ht="13" x14ac:dyDescent="0.3">
      <c r="A91" s="4"/>
      <c r="E91" s="16"/>
      <c r="G91" s="16"/>
      <c r="H91" s="15"/>
      <c r="I91" s="16"/>
      <c r="J91" s="15"/>
      <c r="K91" s="16"/>
    </row>
    <row r="92" spans="1:11" ht="13" x14ac:dyDescent="0.3">
      <c r="A92" s="4"/>
      <c r="B92" s="10" t="s">
        <v>3</v>
      </c>
      <c r="E92" s="16">
        <f>SUM(E88:E91)</f>
        <v>51172.360199999996</v>
      </c>
      <c r="G92" s="16">
        <f>SUM(G88:G91)</f>
        <v>54190.999199999998</v>
      </c>
      <c r="H92" s="15"/>
      <c r="I92" s="16">
        <f>SUM(I88:I91)</f>
        <v>56779.803599999999</v>
      </c>
      <c r="J92" s="15"/>
      <c r="K92" s="16"/>
    </row>
    <row r="93" spans="1:11" ht="13" x14ac:dyDescent="0.3">
      <c r="A93" s="4"/>
      <c r="B93" s="1"/>
      <c r="C93" s="1"/>
      <c r="D93" s="1"/>
      <c r="E93" s="2"/>
      <c r="F93" s="1"/>
      <c r="G93" s="2"/>
      <c r="H93" s="3"/>
      <c r="I93" s="2"/>
      <c r="J93" s="3"/>
      <c r="K93" s="1"/>
    </row>
    <row r="94" spans="1:11" ht="13" x14ac:dyDescent="0.3">
      <c r="A94" s="4" t="s">
        <v>14</v>
      </c>
      <c r="B94" s="10" t="s">
        <v>7</v>
      </c>
      <c r="E94" s="14">
        <v>43078</v>
      </c>
      <c r="G94" s="14">
        <f>43078+2465</f>
        <v>45543</v>
      </c>
      <c r="H94" s="15"/>
      <c r="I94" s="14">
        <f>43078+4579</f>
        <v>47657</v>
      </c>
      <c r="J94" s="15"/>
      <c r="K94" s="16"/>
    </row>
    <row r="95" spans="1:11" ht="13" x14ac:dyDescent="0.3">
      <c r="A95" s="4"/>
      <c r="B95" s="10" t="s">
        <v>2</v>
      </c>
      <c r="E95" s="16">
        <f>E94*16%</f>
        <v>6892.4800000000005</v>
      </c>
      <c r="G95" s="16">
        <f>G94*16%</f>
        <v>7286.88</v>
      </c>
      <c r="H95" s="15"/>
      <c r="I95" s="16">
        <f>I94*16%</f>
        <v>7625.12</v>
      </c>
      <c r="J95" s="15"/>
      <c r="K95" s="16"/>
    </row>
    <row r="96" spans="1:11" ht="13" x14ac:dyDescent="0.3">
      <c r="A96" s="4"/>
      <c r="B96" s="10" t="s">
        <v>4</v>
      </c>
      <c r="E96" s="16">
        <f>E94*(0.01+0.03+0.0096+0.015)</f>
        <v>2782.8387999999995</v>
      </c>
      <c r="G96" s="16">
        <f>G94*(0.01+0.03+0.0096+0.015)</f>
        <v>2942.0777999999996</v>
      </c>
      <c r="H96" s="15"/>
      <c r="I96" s="16">
        <f>I94*(0.01+0.03+0.0096+0.015)</f>
        <v>3078.6421999999998</v>
      </c>
      <c r="J96" s="15"/>
      <c r="K96" s="16"/>
    </row>
    <row r="97" spans="1:11" ht="13" x14ac:dyDescent="0.3">
      <c r="A97" s="4"/>
      <c r="E97" s="16"/>
      <c r="G97" s="16"/>
      <c r="H97" s="15"/>
      <c r="I97" s="16"/>
      <c r="J97" s="15"/>
      <c r="K97" s="16"/>
    </row>
    <row r="98" spans="1:11" ht="13" x14ac:dyDescent="0.3">
      <c r="A98" s="4"/>
      <c r="B98" s="10" t="s">
        <v>3</v>
      </c>
      <c r="E98" s="16">
        <f>SUM(E94:E97)</f>
        <v>52753.318800000001</v>
      </c>
      <c r="G98" s="16">
        <f>SUM(G94:G97)</f>
        <v>55771.957799999996</v>
      </c>
      <c r="H98" s="15"/>
      <c r="I98" s="16">
        <f>SUM(I94:I97)</f>
        <v>58360.762200000005</v>
      </c>
      <c r="J98" s="15"/>
      <c r="K98" s="16"/>
    </row>
    <row r="99" spans="1:11" ht="13" x14ac:dyDescent="0.3">
      <c r="A99" s="4"/>
      <c r="B99" s="1"/>
      <c r="C99" s="1"/>
      <c r="D99" s="1"/>
      <c r="E99" s="2"/>
      <c r="F99" s="1"/>
      <c r="G99" s="2"/>
      <c r="H99" s="3"/>
      <c r="I99" s="2"/>
      <c r="J99" s="3"/>
      <c r="K99" s="2"/>
    </row>
    <row r="100" spans="1:11" ht="13" x14ac:dyDescent="0.3">
      <c r="A100" s="4" t="s">
        <v>15</v>
      </c>
      <c r="B100" s="10" t="s">
        <v>7</v>
      </c>
      <c r="E100" s="14">
        <v>45776</v>
      </c>
      <c r="G100" s="14">
        <f>45776+2465</f>
        <v>48241</v>
      </c>
      <c r="H100" s="15"/>
      <c r="I100" s="14">
        <f>45776+4579</f>
        <v>50355</v>
      </c>
      <c r="J100" s="15"/>
      <c r="K100" s="16"/>
    </row>
    <row r="101" spans="1:11" ht="13" x14ac:dyDescent="0.3">
      <c r="A101" s="4"/>
      <c r="B101" s="10" t="s">
        <v>2</v>
      </c>
      <c r="E101" s="16">
        <f>E100*16%</f>
        <v>7324.16</v>
      </c>
      <c r="G101" s="16">
        <f>G100*16%</f>
        <v>7718.56</v>
      </c>
      <c r="H101" s="15"/>
      <c r="I101" s="16">
        <f>I100*16%</f>
        <v>8056.8</v>
      </c>
      <c r="J101" s="15"/>
      <c r="K101" s="16"/>
    </row>
    <row r="102" spans="1:11" ht="13" x14ac:dyDescent="0.3">
      <c r="A102" s="4"/>
      <c r="B102" s="10" t="s">
        <v>4</v>
      </c>
      <c r="E102" s="16">
        <f>E100*(0.01+0.03+0.0096+0.015)</f>
        <v>2957.1295999999998</v>
      </c>
      <c r="G102" s="16">
        <f>G100*(0.01+0.03+0.0096+0.015)</f>
        <v>3116.3685999999993</v>
      </c>
      <c r="H102" s="15"/>
      <c r="I102" s="16">
        <f>I100*(0.01+0.03+0.0096+0.015)</f>
        <v>3252.9329999999995</v>
      </c>
      <c r="J102" s="15"/>
      <c r="K102" s="16"/>
    </row>
    <row r="103" spans="1:11" ht="13" x14ac:dyDescent="0.3">
      <c r="A103" s="4"/>
      <c r="E103" s="16"/>
      <c r="G103" s="16"/>
      <c r="H103" s="15"/>
      <c r="I103" s="16"/>
      <c r="J103" s="15"/>
      <c r="K103" s="16"/>
    </row>
    <row r="104" spans="1:11" ht="13" x14ac:dyDescent="0.3">
      <c r="A104" s="4"/>
      <c r="B104" s="10" t="s">
        <v>3</v>
      </c>
      <c r="E104" s="16">
        <f>SUM(E100:E103)</f>
        <v>56057.289600000004</v>
      </c>
      <c r="G104" s="16">
        <f>SUM(G100:G103)</f>
        <v>59075.928599999999</v>
      </c>
      <c r="H104" s="15"/>
      <c r="I104" s="16">
        <f>SUM(I100:I103)</f>
        <v>61664.733</v>
      </c>
      <c r="J104" s="15"/>
      <c r="K104" s="16"/>
    </row>
    <row r="105" spans="1:11" ht="13" x14ac:dyDescent="0.3">
      <c r="A105" s="4"/>
      <c r="B105" s="1"/>
      <c r="C105" s="1"/>
      <c r="D105" s="1"/>
      <c r="E105" s="2"/>
    </row>
    <row r="106" spans="1:11" x14ac:dyDescent="0.25">
      <c r="A106" s="1"/>
      <c r="B106" s="1"/>
      <c r="C106" s="1"/>
      <c r="D106" s="1"/>
      <c r="E106" s="2"/>
    </row>
    <row r="107" spans="1:11" ht="13" x14ac:dyDescent="0.3">
      <c r="A107" s="4"/>
      <c r="B107" s="1"/>
      <c r="C107" s="1"/>
      <c r="D107" s="1"/>
      <c r="E107" s="2"/>
    </row>
    <row r="108" spans="1:11" x14ac:dyDescent="0.25">
      <c r="A108" s="1"/>
      <c r="B108" s="1"/>
      <c r="C108" s="1"/>
      <c r="D108" s="1"/>
      <c r="E108" s="2"/>
    </row>
    <row r="109" spans="1:11" x14ac:dyDescent="0.25">
      <c r="A109" s="1"/>
      <c r="B109" s="1"/>
      <c r="C109" s="1"/>
      <c r="D109" s="1"/>
      <c r="E109" s="2"/>
    </row>
    <row r="110" spans="1:11" x14ac:dyDescent="0.25">
      <c r="A110" s="1"/>
      <c r="B110" s="1"/>
      <c r="C110" s="1"/>
      <c r="D110" s="1"/>
      <c r="E110" s="2"/>
    </row>
    <row r="111" spans="1:11" ht="14" x14ac:dyDescent="0.4">
      <c r="A111" s="1"/>
      <c r="B111" s="1"/>
      <c r="C111" s="1"/>
      <c r="D111" s="1"/>
      <c r="E111" s="5"/>
    </row>
    <row r="112" spans="1:11" x14ac:dyDescent="0.25">
      <c r="A112" s="1"/>
      <c r="B112" s="1"/>
      <c r="C112" s="1"/>
      <c r="D112" s="1"/>
      <c r="E112" s="2"/>
    </row>
    <row r="113" spans="1:5" x14ac:dyDescent="0.25">
      <c r="A113" s="1"/>
      <c r="B113" s="1"/>
      <c r="C113" s="1"/>
      <c r="D113" s="1"/>
      <c r="E113" s="2"/>
    </row>
    <row r="114" spans="1:5" x14ac:dyDescent="0.25">
      <c r="A114" s="1"/>
      <c r="B114" s="1"/>
      <c r="C114" s="1"/>
      <c r="D114" s="1"/>
      <c r="E114" s="2"/>
    </row>
    <row r="115" spans="1:5" ht="13" x14ac:dyDescent="0.3">
      <c r="A115" s="4"/>
      <c r="B115" s="1"/>
      <c r="C115" s="1"/>
      <c r="D115" s="1"/>
      <c r="E115" s="2"/>
    </row>
    <row r="116" spans="1:5" x14ac:dyDescent="0.25">
      <c r="A116" s="1"/>
      <c r="B116" s="1"/>
      <c r="C116" s="1"/>
      <c r="D116" s="1"/>
      <c r="E116" s="2"/>
    </row>
    <row r="117" spans="1:5" x14ac:dyDescent="0.25">
      <c r="A117" s="1"/>
      <c r="B117" s="1"/>
      <c r="C117" s="1"/>
      <c r="D117" s="1"/>
      <c r="E117" s="2"/>
    </row>
    <row r="118" spans="1:5" x14ac:dyDescent="0.25">
      <c r="A118" s="1"/>
      <c r="B118" s="1"/>
      <c r="C118" s="1"/>
      <c r="D118" s="1"/>
      <c r="E118" s="2"/>
    </row>
    <row r="119" spans="1:5" x14ac:dyDescent="0.25">
      <c r="A119" s="1"/>
      <c r="B119" s="1"/>
      <c r="C119" s="1"/>
      <c r="D119" s="1"/>
      <c r="E119" s="2"/>
    </row>
    <row r="120" spans="1:5" x14ac:dyDescent="0.25">
      <c r="A120" s="1"/>
      <c r="B120" s="1"/>
      <c r="C120" s="1"/>
      <c r="D120" s="1"/>
      <c r="E120" s="2"/>
    </row>
    <row r="121" spans="1:5" x14ac:dyDescent="0.25">
      <c r="A121" s="1"/>
      <c r="B121" s="1"/>
      <c r="C121" s="1"/>
      <c r="D121" s="1"/>
      <c r="E121" s="2"/>
    </row>
    <row r="122" spans="1:5" ht="13" x14ac:dyDescent="0.3">
      <c r="A122" s="4"/>
      <c r="B122" s="1"/>
      <c r="C122" s="1"/>
      <c r="D122" s="1"/>
      <c r="E122" s="2"/>
    </row>
    <row r="123" spans="1:5" x14ac:dyDescent="0.25">
      <c r="A123" s="1"/>
      <c r="B123" s="1"/>
      <c r="C123" s="1"/>
      <c r="D123" s="1"/>
      <c r="E123" s="1"/>
    </row>
    <row r="124" spans="1:5" x14ac:dyDescent="0.25">
      <c r="A124" s="1"/>
      <c r="B124" s="1"/>
      <c r="C124" s="1"/>
      <c r="D124" s="1"/>
      <c r="E124" s="1"/>
    </row>
    <row r="125" spans="1:5" x14ac:dyDescent="0.25">
      <c r="A125" s="1"/>
      <c r="B125" s="1"/>
      <c r="C125" s="1"/>
      <c r="D125" s="1"/>
      <c r="E125" s="1"/>
    </row>
    <row r="126" spans="1:5" ht="18" x14ac:dyDescent="0.4">
      <c r="A126" s="6"/>
      <c r="B126" s="1"/>
      <c r="C126" s="1"/>
      <c r="D126" s="1"/>
      <c r="E126" s="1"/>
    </row>
    <row r="127" spans="1:5" x14ac:dyDescent="0.25">
      <c r="A127" s="1"/>
      <c r="B127" s="1"/>
      <c r="C127" s="1"/>
      <c r="D127" s="1"/>
      <c r="E127" s="1"/>
    </row>
    <row r="128" spans="1:5" ht="13" x14ac:dyDescent="0.3">
      <c r="A128" s="4"/>
      <c r="B128" s="1"/>
      <c r="C128" s="1"/>
      <c r="D128" s="1"/>
      <c r="E128" s="4"/>
    </row>
    <row r="129" spans="1:5" x14ac:dyDescent="0.25">
      <c r="A129" s="1"/>
      <c r="B129" s="1"/>
      <c r="C129" s="1"/>
      <c r="D129" s="1"/>
      <c r="E129" s="8"/>
    </row>
    <row r="130" spans="1:5" x14ac:dyDescent="0.25">
      <c r="A130" s="1"/>
      <c r="B130" s="1"/>
      <c r="C130" s="1"/>
      <c r="D130" s="1"/>
      <c r="E130" s="2"/>
    </row>
    <row r="131" spans="1:5" x14ac:dyDescent="0.25">
      <c r="A131" s="1"/>
      <c r="B131" s="1"/>
      <c r="C131" s="1"/>
      <c r="D131" s="1"/>
      <c r="E131" s="2"/>
    </row>
    <row r="132" spans="1:5" x14ac:dyDescent="0.25">
      <c r="A132" s="1"/>
      <c r="B132" s="1"/>
      <c r="C132" s="1"/>
      <c r="D132" s="1"/>
      <c r="E132" s="2"/>
    </row>
    <row r="133" spans="1:5" x14ac:dyDescent="0.25">
      <c r="A133" s="1"/>
      <c r="B133" s="1"/>
      <c r="C133" s="1"/>
      <c r="D133" s="1"/>
      <c r="E133" s="2"/>
    </row>
    <row r="134" spans="1:5" x14ac:dyDescent="0.25">
      <c r="A134" s="1"/>
      <c r="B134" s="1"/>
      <c r="C134" s="1"/>
      <c r="D134" s="1"/>
      <c r="E134" s="2"/>
    </row>
    <row r="135" spans="1:5" x14ac:dyDescent="0.25">
      <c r="A135" s="1"/>
      <c r="B135" s="1"/>
      <c r="C135" s="1"/>
      <c r="D135" s="1"/>
      <c r="E135" s="2"/>
    </row>
    <row r="136" spans="1:5" x14ac:dyDescent="0.25">
      <c r="A136" s="1"/>
      <c r="B136" s="1"/>
      <c r="C136" s="1"/>
      <c r="D136" s="1"/>
      <c r="E136" s="2"/>
    </row>
    <row r="137" spans="1:5" ht="13" x14ac:dyDescent="0.3">
      <c r="A137" s="4"/>
      <c r="B137" s="1"/>
      <c r="C137" s="1"/>
      <c r="D137" s="1"/>
      <c r="E137" s="2"/>
    </row>
    <row r="138" spans="1:5" x14ac:dyDescent="0.25">
      <c r="A138" s="1"/>
      <c r="B138" s="1"/>
      <c r="C138" s="1"/>
      <c r="D138" s="1"/>
      <c r="E138" s="2"/>
    </row>
    <row r="139" spans="1:5" x14ac:dyDescent="0.25">
      <c r="A139" s="1"/>
      <c r="B139" s="1"/>
      <c r="C139" s="1"/>
      <c r="D139" s="1"/>
      <c r="E139" s="2"/>
    </row>
    <row r="140" spans="1:5" x14ac:dyDescent="0.25">
      <c r="A140" s="1"/>
      <c r="B140" s="1"/>
      <c r="C140" s="1"/>
      <c r="D140" s="1"/>
      <c r="E140" s="2"/>
    </row>
    <row r="141" spans="1:5" ht="14" x14ac:dyDescent="0.4">
      <c r="A141" s="1"/>
      <c r="B141" s="1"/>
      <c r="C141" s="1"/>
      <c r="D141" s="1"/>
      <c r="E141" s="5"/>
    </row>
    <row r="142" spans="1:5" x14ac:dyDescent="0.25">
      <c r="A142" s="1"/>
      <c r="B142" s="1"/>
      <c r="C142" s="1"/>
      <c r="D142" s="1"/>
      <c r="E142" s="2"/>
    </row>
    <row r="143" spans="1:5" x14ac:dyDescent="0.25">
      <c r="A143" s="1"/>
      <c r="B143" s="1"/>
      <c r="C143" s="1"/>
      <c r="D143" s="1"/>
      <c r="E143" s="2"/>
    </row>
    <row r="144" spans="1:5" x14ac:dyDescent="0.25">
      <c r="A144" s="1"/>
      <c r="B144" s="1"/>
      <c r="C144" s="1"/>
      <c r="D144" s="1"/>
      <c r="E144" s="2"/>
    </row>
    <row r="145" spans="1:5" ht="13" x14ac:dyDescent="0.3">
      <c r="A145" s="4"/>
      <c r="B145" s="1"/>
      <c r="C145" s="1"/>
      <c r="D145" s="1"/>
      <c r="E145" s="2"/>
    </row>
    <row r="146" spans="1:5" x14ac:dyDescent="0.25">
      <c r="A146" s="1"/>
      <c r="B146" s="1"/>
      <c r="C146" s="1"/>
      <c r="D146" s="1"/>
      <c r="E146" s="2"/>
    </row>
    <row r="147" spans="1:5" x14ac:dyDescent="0.25">
      <c r="A147" s="1"/>
      <c r="B147" s="1"/>
      <c r="C147" s="1"/>
      <c r="D147" s="1"/>
      <c r="E147" s="2"/>
    </row>
    <row r="148" spans="1:5" x14ac:dyDescent="0.25">
      <c r="A148" s="1"/>
      <c r="B148" s="1"/>
      <c r="C148" s="1"/>
      <c r="D148" s="1"/>
      <c r="E148" s="2"/>
    </row>
    <row r="149" spans="1:5" x14ac:dyDescent="0.25">
      <c r="A149" s="1"/>
      <c r="B149" s="1"/>
      <c r="C149" s="1"/>
      <c r="D149" s="1"/>
      <c r="E149" s="2"/>
    </row>
    <row r="150" spans="1:5" x14ac:dyDescent="0.25">
      <c r="A150" s="1"/>
      <c r="B150" s="1"/>
      <c r="C150" s="1"/>
      <c r="D150" s="1"/>
      <c r="E150" s="2"/>
    </row>
    <row r="151" spans="1:5" x14ac:dyDescent="0.25">
      <c r="A151" s="1"/>
      <c r="B151" s="1"/>
      <c r="C151" s="1"/>
      <c r="D151" s="1"/>
      <c r="E151" s="2"/>
    </row>
    <row r="152" spans="1:5" ht="13" x14ac:dyDescent="0.3">
      <c r="A152" s="4"/>
      <c r="B152" s="1"/>
      <c r="C152" s="1"/>
      <c r="D152" s="1"/>
      <c r="E152" s="2"/>
    </row>
    <row r="153" spans="1:5" x14ac:dyDescent="0.25">
      <c r="A153" s="1"/>
      <c r="B153" s="1"/>
      <c r="C153" s="1"/>
      <c r="D153" s="1"/>
      <c r="E153" s="1"/>
    </row>
    <row r="154" spans="1:5" x14ac:dyDescent="0.25">
      <c r="A154" s="1"/>
      <c r="B154" s="1"/>
      <c r="C154" s="1"/>
      <c r="D154" s="1"/>
      <c r="E154" s="1"/>
    </row>
    <row r="155" spans="1:5" x14ac:dyDescent="0.25">
      <c r="A155" s="1"/>
      <c r="B155" s="1"/>
      <c r="C155" s="1"/>
      <c r="D155" s="1"/>
      <c r="E155" s="1"/>
    </row>
    <row r="156" spans="1:5" x14ac:dyDescent="0.25">
      <c r="A156" s="1"/>
      <c r="B156" s="1"/>
      <c r="C156" s="1"/>
      <c r="D156" s="1"/>
      <c r="E156" s="1"/>
    </row>
    <row r="157" spans="1:5" x14ac:dyDescent="0.25">
      <c r="A157" s="1"/>
      <c r="B157" s="1"/>
      <c r="C157" s="1"/>
      <c r="D157" s="1"/>
      <c r="E157" s="1"/>
    </row>
    <row r="158" spans="1:5" x14ac:dyDescent="0.25">
      <c r="A158" s="1"/>
      <c r="B158" s="1"/>
      <c r="C158" s="1"/>
      <c r="D158" s="1"/>
      <c r="E158" s="1"/>
    </row>
    <row r="159" spans="1:5" x14ac:dyDescent="0.25">
      <c r="A159" s="1"/>
      <c r="B159" s="1"/>
      <c r="C159" s="1"/>
      <c r="D159" s="1"/>
      <c r="E159" s="1"/>
    </row>
    <row r="160" spans="1:5" x14ac:dyDescent="0.25">
      <c r="A160" s="1"/>
      <c r="B160" s="1"/>
      <c r="C160" s="1"/>
      <c r="D160" s="1"/>
      <c r="E160" s="1"/>
    </row>
    <row r="161" spans="1:5" x14ac:dyDescent="0.25">
      <c r="A161" s="1"/>
      <c r="B161" s="1"/>
      <c r="C161" s="1"/>
      <c r="D161" s="1"/>
      <c r="E161" s="1"/>
    </row>
    <row r="162" spans="1:5" x14ac:dyDescent="0.25">
      <c r="A162" s="1"/>
      <c r="B162" s="1"/>
      <c r="C162" s="1"/>
      <c r="D162" s="1"/>
      <c r="E162" s="1"/>
    </row>
    <row r="163" spans="1:5" x14ac:dyDescent="0.25">
      <c r="A163" s="1"/>
      <c r="B163" s="1"/>
      <c r="C163" s="1"/>
      <c r="D163" s="1"/>
      <c r="E163" s="1"/>
    </row>
    <row r="164" spans="1:5" x14ac:dyDescent="0.25">
      <c r="A164" s="1"/>
      <c r="B164" s="1"/>
      <c r="C164" s="1"/>
      <c r="D164" s="1"/>
      <c r="E164" s="1"/>
    </row>
    <row r="165" spans="1:5" x14ac:dyDescent="0.25">
      <c r="A165" s="1"/>
      <c r="B165" s="1"/>
      <c r="C165" s="1"/>
      <c r="D165" s="1"/>
      <c r="E165" s="1"/>
    </row>
    <row r="166" spans="1:5" x14ac:dyDescent="0.25">
      <c r="A166" s="1"/>
      <c r="B166" s="1"/>
      <c r="C166" s="1"/>
      <c r="D166" s="1"/>
      <c r="E166" s="1"/>
    </row>
    <row r="167" spans="1:5" x14ac:dyDescent="0.25">
      <c r="A167" s="1"/>
      <c r="B167" s="1"/>
      <c r="C167" s="1"/>
      <c r="D167" s="1"/>
      <c r="E167" s="1"/>
    </row>
    <row r="168" spans="1:5" x14ac:dyDescent="0.25">
      <c r="A168" s="1"/>
      <c r="B168" s="1"/>
      <c r="C168" s="1"/>
      <c r="D168" s="1"/>
      <c r="E168" s="1"/>
    </row>
    <row r="169" spans="1:5" x14ac:dyDescent="0.25">
      <c r="A169" s="1"/>
      <c r="B169" s="1"/>
      <c r="C169" s="1"/>
      <c r="D169" s="1"/>
      <c r="E169" s="1"/>
    </row>
    <row r="170" spans="1:5" x14ac:dyDescent="0.25">
      <c r="A170" s="1"/>
      <c r="B170" s="1"/>
      <c r="C170" s="1"/>
      <c r="D170" s="1"/>
      <c r="E170" s="1"/>
    </row>
    <row r="171" spans="1:5" x14ac:dyDescent="0.25">
      <c r="A171" s="1"/>
      <c r="B171" s="1"/>
      <c r="C171" s="1"/>
      <c r="D171" s="1"/>
      <c r="E171" s="1"/>
    </row>
    <row r="172" spans="1:5" x14ac:dyDescent="0.25">
      <c r="A172" s="1"/>
      <c r="B172" s="1"/>
      <c r="C172" s="1"/>
      <c r="D172" s="1"/>
      <c r="E172" s="1"/>
    </row>
    <row r="173" spans="1:5" x14ac:dyDescent="0.25">
      <c r="A173" s="1"/>
      <c r="B173" s="1"/>
      <c r="C173" s="1"/>
      <c r="D173" s="1"/>
      <c r="E173" s="1"/>
    </row>
    <row r="174" spans="1:5" x14ac:dyDescent="0.25">
      <c r="A174" s="1"/>
      <c r="B174" s="1"/>
      <c r="C174" s="1"/>
      <c r="D174" s="1"/>
      <c r="E174" s="1"/>
    </row>
    <row r="175" spans="1:5" x14ac:dyDescent="0.25">
      <c r="A175" s="1"/>
      <c r="B175" s="1"/>
      <c r="C175" s="1"/>
      <c r="D175" s="1"/>
      <c r="E175" s="1"/>
    </row>
    <row r="176" spans="1:5" x14ac:dyDescent="0.25">
      <c r="A176" s="1"/>
      <c r="B176" s="1"/>
      <c r="C176" s="1"/>
      <c r="D176" s="1"/>
      <c r="E176" s="1"/>
    </row>
    <row r="177" spans="1:5" x14ac:dyDescent="0.25">
      <c r="A177" s="1"/>
      <c r="B177" s="1"/>
      <c r="C177" s="1"/>
      <c r="D177" s="1"/>
      <c r="E177" s="1"/>
    </row>
    <row r="178" spans="1:5" x14ac:dyDescent="0.25">
      <c r="A178" s="1"/>
      <c r="B178" s="1"/>
      <c r="C178" s="1"/>
      <c r="D178" s="1"/>
      <c r="E178" s="1"/>
    </row>
    <row r="179" spans="1:5" x14ac:dyDescent="0.25">
      <c r="A179" s="1"/>
      <c r="B179" s="1"/>
      <c r="C179" s="1"/>
      <c r="D179" s="1"/>
      <c r="E179" s="1"/>
    </row>
    <row r="180" spans="1:5" x14ac:dyDescent="0.25">
      <c r="A180" s="1"/>
      <c r="B180" s="1"/>
      <c r="C180" s="1"/>
      <c r="D180" s="1"/>
      <c r="E180" s="1"/>
    </row>
    <row r="181" spans="1:5" x14ac:dyDescent="0.25">
      <c r="A181" s="1"/>
      <c r="B181" s="1"/>
      <c r="C181" s="1"/>
      <c r="D181" s="1"/>
      <c r="E181" s="1"/>
    </row>
    <row r="182" spans="1:5" x14ac:dyDescent="0.25">
      <c r="A182" s="1"/>
      <c r="B182" s="1"/>
      <c r="C182" s="1"/>
      <c r="D182" s="1"/>
      <c r="E182" s="1"/>
    </row>
    <row r="183" spans="1:5" x14ac:dyDescent="0.25">
      <c r="A183" s="1"/>
      <c r="B183" s="1"/>
      <c r="C183" s="1"/>
      <c r="D183" s="1"/>
      <c r="E183" s="1"/>
    </row>
    <row r="184" spans="1:5" x14ac:dyDescent="0.25">
      <c r="A184" s="1"/>
      <c r="B184" s="1"/>
      <c r="C184" s="1"/>
      <c r="D184" s="1"/>
      <c r="E184" s="1"/>
    </row>
    <row r="185" spans="1:5" x14ac:dyDescent="0.25">
      <c r="A185" s="1"/>
      <c r="B185" s="1"/>
      <c r="C185" s="1"/>
      <c r="D185" s="1"/>
      <c r="E185" s="1"/>
    </row>
    <row r="186" spans="1:5" x14ac:dyDescent="0.25">
      <c r="A186" s="1"/>
      <c r="B186" s="1"/>
      <c r="C186" s="1"/>
      <c r="D186" s="1"/>
      <c r="E186" s="1"/>
    </row>
    <row r="187" spans="1:5" x14ac:dyDescent="0.25">
      <c r="A187" s="1"/>
      <c r="B187" s="1"/>
      <c r="C187" s="1"/>
      <c r="D187" s="1"/>
      <c r="E187" s="1"/>
    </row>
    <row r="188" spans="1:5" x14ac:dyDescent="0.25">
      <c r="A188" s="1"/>
      <c r="B188" s="1"/>
      <c r="C188" s="1"/>
      <c r="D188" s="1"/>
      <c r="E188" s="1"/>
    </row>
    <row r="189" spans="1:5" x14ac:dyDescent="0.25">
      <c r="A189" s="1"/>
      <c r="B189" s="1"/>
      <c r="C189" s="1"/>
      <c r="D189" s="1"/>
      <c r="E189" s="1"/>
    </row>
    <row r="190" spans="1:5" x14ac:dyDescent="0.25">
      <c r="A190" s="1"/>
      <c r="B190" s="1"/>
      <c r="C190" s="1"/>
      <c r="D190" s="1"/>
      <c r="E190" s="1"/>
    </row>
    <row r="191" spans="1:5" x14ac:dyDescent="0.25">
      <c r="A191" s="1"/>
      <c r="B191" s="1"/>
      <c r="C191" s="1"/>
      <c r="D191" s="1"/>
      <c r="E191" s="1"/>
    </row>
    <row r="192" spans="1:5" x14ac:dyDescent="0.25">
      <c r="A192" s="1"/>
      <c r="B192" s="1"/>
      <c r="C192" s="1"/>
      <c r="D192" s="1"/>
      <c r="E192" s="1"/>
    </row>
    <row r="193" spans="1:5" x14ac:dyDescent="0.25">
      <c r="A193" s="1"/>
      <c r="B193" s="1"/>
      <c r="C193" s="1"/>
      <c r="D193" s="1"/>
      <c r="E193" s="1"/>
    </row>
    <row r="194" spans="1:5" x14ac:dyDescent="0.25">
      <c r="A194" s="1"/>
      <c r="B194" s="1"/>
      <c r="C194" s="1"/>
      <c r="D194" s="1"/>
      <c r="E194" s="1"/>
    </row>
    <row r="195" spans="1:5" x14ac:dyDescent="0.25">
      <c r="A195" s="1"/>
      <c r="B195" s="1"/>
      <c r="C195" s="1"/>
      <c r="D195" s="1"/>
      <c r="E195" s="1"/>
    </row>
    <row r="196" spans="1:5" x14ac:dyDescent="0.25">
      <c r="A196" s="1"/>
      <c r="B196" s="1"/>
      <c r="C196" s="1"/>
      <c r="D196" s="1"/>
      <c r="E196" s="1"/>
    </row>
    <row r="197" spans="1:5" x14ac:dyDescent="0.25">
      <c r="A197" s="1"/>
      <c r="B197" s="1"/>
      <c r="C197" s="1"/>
      <c r="D197" s="1"/>
      <c r="E197" s="1"/>
    </row>
    <row r="198" spans="1:5" x14ac:dyDescent="0.25">
      <c r="A198" s="1"/>
      <c r="B198" s="1"/>
      <c r="C198" s="1"/>
      <c r="D198" s="1"/>
      <c r="E198" s="1"/>
    </row>
    <row r="199" spans="1:5" x14ac:dyDescent="0.25">
      <c r="A199" s="1"/>
      <c r="B199" s="1"/>
      <c r="C199" s="1"/>
      <c r="D199" s="1"/>
      <c r="E199" s="1"/>
    </row>
    <row r="200" spans="1:5" x14ac:dyDescent="0.25">
      <c r="A200" s="1"/>
      <c r="B200" s="1"/>
      <c r="C200" s="1"/>
      <c r="D200" s="1"/>
      <c r="E200" s="1"/>
    </row>
    <row r="201" spans="1:5" x14ac:dyDescent="0.25">
      <c r="A201" s="1"/>
      <c r="B201" s="1"/>
      <c r="C201" s="1"/>
      <c r="D201" s="1"/>
      <c r="E201" s="1"/>
    </row>
    <row r="202" spans="1:5" x14ac:dyDescent="0.25">
      <c r="A202" s="1"/>
      <c r="B202" s="1"/>
      <c r="C202" s="1"/>
      <c r="D202" s="1"/>
      <c r="E202" s="1"/>
    </row>
    <row r="203" spans="1:5" x14ac:dyDescent="0.25">
      <c r="A203" s="1"/>
      <c r="B203" s="1"/>
      <c r="C203" s="1"/>
      <c r="D203" s="1"/>
      <c r="E203" s="1"/>
    </row>
    <row r="204" spans="1:5" x14ac:dyDescent="0.25">
      <c r="A204" s="1"/>
      <c r="B204" s="1"/>
      <c r="C204" s="1"/>
      <c r="D204" s="1"/>
      <c r="E204" s="1"/>
    </row>
    <row r="205" spans="1:5" x14ac:dyDescent="0.25">
      <c r="A205" s="1"/>
      <c r="B205" s="1"/>
      <c r="C205" s="1"/>
      <c r="D205" s="1"/>
      <c r="E205" s="1"/>
    </row>
    <row r="206" spans="1:5" x14ac:dyDescent="0.25">
      <c r="A206" s="1"/>
      <c r="B206" s="1"/>
      <c r="C206" s="1"/>
      <c r="D206" s="1"/>
      <c r="E206" s="1"/>
    </row>
    <row r="207" spans="1:5" x14ac:dyDescent="0.25">
      <c r="A207" s="1"/>
      <c r="B207" s="1"/>
      <c r="C207" s="1"/>
      <c r="D207" s="1"/>
      <c r="E207" s="1"/>
    </row>
    <row r="208" spans="1:5" x14ac:dyDescent="0.25">
      <c r="A208" s="1"/>
      <c r="B208" s="1"/>
      <c r="C208" s="1"/>
      <c r="D208" s="1"/>
      <c r="E208" s="1"/>
    </row>
    <row r="209" spans="1:5" x14ac:dyDescent="0.25">
      <c r="A209" s="1"/>
      <c r="B209" s="1"/>
      <c r="C209" s="1"/>
      <c r="D209" s="1"/>
      <c r="E209" s="1"/>
    </row>
    <row r="210" spans="1:5" x14ac:dyDescent="0.25">
      <c r="A210" s="1"/>
      <c r="B210" s="1"/>
      <c r="C210" s="1"/>
      <c r="D210" s="1"/>
      <c r="E210" s="1"/>
    </row>
    <row r="211" spans="1:5" x14ac:dyDescent="0.25">
      <c r="A211" s="1"/>
      <c r="B211" s="1"/>
      <c r="C211" s="1"/>
      <c r="D211" s="1"/>
      <c r="E211" s="1"/>
    </row>
    <row r="212" spans="1:5" x14ac:dyDescent="0.25">
      <c r="A212" s="1"/>
      <c r="B212" s="1"/>
      <c r="C212" s="1"/>
      <c r="D212" s="1"/>
      <c r="E212" s="1"/>
    </row>
    <row r="213" spans="1:5" x14ac:dyDescent="0.25">
      <c r="A213" s="1"/>
      <c r="B213" s="1"/>
      <c r="C213" s="1"/>
      <c r="D213" s="1"/>
      <c r="E213" s="1"/>
    </row>
    <row r="214" spans="1:5" x14ac:dyDescent="0.25">
      <c r="A214" s="1"/>
      <c r="B214" s="1"/>
      <c r="C214" s="1"/>
      <c r="D214" s="1"/>
      <c r="E214" s="1"/>
    </row>
    <row r="215" spans="1:5" x14ac:dyDescent="0.25">
      <c r="A215" s="1"/>
      <c r="B215" s="1"/>
      <c r="C215" s="1"/>
      <c r="D215" s="1"/>
      <c r="E215" s="1"/>
    </row>
    <row r="216" spans="1:5" x14ac:dyDescent="0.25">
      <c r="A216" s="1"/>
      <c r="B216" s="1"/>
      <c r="C216" s="1"/>
      <c r="D216" s="1"/>
      <c r="E216" s="1"/>
    </row>
    <row r="217" spans="1:5" x14ac:dyDescent="0.25">
      <c r="A217" s="1"/>
      <c r="B217" s="1"/>
      <c r="C217" s="1"/>
      <c r="D217" s="1"/>
      <c r="E217" s="1"/>
    </row>
    <row r="218" spans="1:5" x14ac:dyDescent="0.25">
      <c r="A218" s="1"/>
      <c r="B218" s="1"/>
      <c r="C218" s="1"/>
      <c r="D218" s="1"/>
      <c r="E218" s="1"/>
    </row>
    <row r="219" spans="1:5" x14ac:dyDescent="0.25">
      <c r="A219" s="1"/>
      <c r="B219" s="1"/>
      <c r="C219" s="1"/>
      <c r="D219" s="1"/>
      <c r="E219" s="1"/>
    </row>
    <row r="220" spans="1:5" x14ac:dyDescent="0.25">
      <c r="A220" s="1"/>
      <c r="B220" s="1"/>
      <c r="C220" s="1"/>
      <c r="D220" s="1"/>
      <c r="E220" s="1"/>
    </row>
    <row r="221" spans="1:5" x14ac:dyDescent="0.25">
      <c r="A221" s="1"/>
      <c r="B221" s="1"/>
      <c r="C221" s="1"/>
      <c r="D221" s="1"/>
      <c r="E221" s="1"/>
    </row>
    <row r="222" spans="1:5" x14ac:dyDescent="0.25">
      <c r="A222" s="1"/>
      <c r="B222" s="1"/>
      <c r="C222" s="1"/>
      <c r="D222" s="1"/>
      <c r="E222" s="1"/>
    </row>
    <row r="223" spans="1:5" x14ac:dyDescent="0.25">
      <c r="A223" s="1"/>
      <c r="B223" s="1"/>
      <c r="C223" s="1"/>
      <c r="D223" s="1"/>
      <c r="E223" s="1"/>
    </row>
    <row r="224" spans="1:5" x14ac:dyDescent="0.25">
      <c r="A224" s="1"/>
      <c r="B224" s="1"/>
      <c r="C224" s="1"/>
      <c r="D224" s="1"/>
      <c r="E224" s="1"/>
    </row>
    <row r="225" spans="1:5" x14ac:dyDescent="0.25">
      <c r="A225" s="1"/>
      <c r="B225" s="1"/>
      <c r="C225" s="1"/>
      <c r="D225" s="1"/>
      <c r="E225" s="1"/>
    </row>
    <row r="226" spans="1:5" x14ac:dyDescent="0.25">
      <c r="A226" s="1"/>
      <c r="B226" s="1"/>
      <c r="C226" s="1"/>
      <c r="D226" s="1"/>
      <c r="E226" s="1"/>
    </row>
    <row r="227" spans="1:5" x14ac:dyDescent="0.25">
      <c r="A227" s="1"/>
      <c r="B227" s="1"/>
      <c r="C227" s="1"/>
      <c r="D227" s="1"/>
      <c r="E227" s="1"/>
    </row>
    <row r="228" spans="1:5" x14ac:dyDescent="0.25">
      <c r="A228" s="1"/>
      <c r="B228" s="1"/>
      <c r="C228" s="1"/>
      <c r="D228" s="1"/>
      <c r="E228" s="1"/>
    </row>
    <row r="229" spans="1:5" x14ac:dyDescent="0.25">
      <c r="A229" s="1"/>
      <c r="B229" s="1"/>
      <c r="C229" s="1"/>
      <c r="D229" s="1"/>
      <c r="E229" s="1"/>
    </row>
    <row r="230" spans="1:5" x14ac:dyDescent="0.25">
      <c r="A230" s="1"/>
      <c r="B230" s="1"/>
      <c r="C230" s="1"/>
      <c r="D230" s="1"/>
      <c r="E230" s="1"/>
    </row>
    <row r="231" spans="1:5" x14ac:dyDescent="0.25">
      <c r="A231" s="1"/>
      <c r="B231" s="1"/>
      <c r="C231" s="1"/>
      <c r="D231" s="1"/>
      <c r="E231" s="1"/>
    </row>
    <row r="232" spans="1:5" x14ac:dyDescent="0.25">
      <c r="A232" s="1"/>
      <c r="B232" s="1"/>
      <c r="C232" s="1"/>
      <c r="D232" s="1"/>
      <c r="E232" s="1"/>
    </row>
    <row r="233" spans="1:5" x14ac:dyDescent="0.25">
      <c r="A233" s="1"/>
      <c r="B233" s="1"/>
      <c r="C233" s="1"/>
      <c r="D233" s="1"/>
      <c r="E233" s="1"/>
    </row>
    <row r="234" spans="1:5" x14ac:dyDescent="0.25">
      <c r="A234" s="1"/>
      <c r="B234" s="1"/>
      <c r="C234" s="1"/>
      <c r="D234" s="1"/>
      <c r="E234" s="1"/>
    </row>
    <row r="235" spans="1:5" x14ac:dyDescent="0.25">
      <c r="A235" s="1"/>
      <c r="B235" s="1"/>
      <c r="C235" s="1"/>
      <c r="D235" s="1"/>
      <c r="E235" s="1"/>
    </row>
    <row r="236" spans="1:5" x14ac:dyDescent="0.25">
      <c r="A236" s="1"/>
      <c r="B236" s="1"/>
      <c r="C236" s="1"/>
      <c r="D236" s="1"/>
      <c r="E236" s="1"/>
    </row>
    <row r="237" spans="1:5" x14ac:dyDescent="0.25">
      <c r="A237" s="1"/>
      <c r="B237" s="1"/>
      <c r="C237" s="1"/>
      <c r="D237" s="1"/>
      <c r="E237" s="1"/>
    </row>
    <row r="238" spans="1:5" x14ac:dyDescent="0.25">
      <c r="A238" s="1"/>
      <c r="B238" s="1"/>
      <c r="C238" s="1"/>
      <c r="D238" s="1"/>
      <c r="E238" s="1"/>
    </row>
    <row r="239" spans="1:5" x14ac:dyDescent="0.25">
      <c r="A239" s="1"/>
      <c r="B239" s="1"/>
      <c r="C239" s="1"/>
      <c r="D239" s="1"/>
      <c r="E239" s="1"/>
    </row>
    <row r="240" spans="1:5" x14ac:dyDescent="0.25">
      <c r="A240" s="1"/>
      <c r="B240" s="1"/>
      <c r="C240" s="1"/>
      <c r="D240" s="1"/>
      <c r="E240" s="1"/>
    </row>
    <row r="241" spans="1:5" x14ac:dyDescent="0.25">
      <c r="A241" s="1"/>
      <c r="B241" s="1"/>
      <c r="C241" s="1"/>
      <c r="D241" s="1"/>
      <c r="E241" s="1"/>
    </row>
    <row r="242" spans="1:5" x14ac:dyDescent="0.25">
      <c r="A242" s="1"/>
      <c r="B242" s="1"/>
      <c r="C242" s="1"/>
      <c r="D242" s="1"/>
      <c r="E242" s="1"/>
    </row>
    <row r="243" spans="1:5" x14ac:dyDescent="0.25">
      <c r="A243" s="1"/>
      <c r="B243" s="1"/>
      <c r="C243" s="1"/>
      <c r="D243" s="1"/>
      <c r="E243" s="1"/>
    </row>
    <row r="244" spans="1:5" x14ac:dyDescent="0.25">
      <c r="A244" s="1"/>
      <c r="B244" s="1"/>
      <c r="C244" s="1"/>
      <c r="D244" s="1"/>
      <c r="E244" s="1"/>
    </row>
    <row r="245" spans="1:5" x14ac:dyDescent="0.25">
      <c r="A245" s="1"/>
      <c r="B245" s="1"/>
      <c r="C245" s="1"/>
      <c r="D245" s="1"/>
      <c r="E245" s="1"/>
    </row>
    <row r="246" spans="1:5" x14ac:dyDescent="0.25">
      <c r="A246" s="1"/>
      <c r="B246" s="1"/>
      <c r="C246" s="1"/>
      <c r="D246" s="1"/>
      <c r="E246" s="1"/>
    </row>
    <row r="247" spans="1:5" x14ac:dyDescent="0.25">
      <c r="A247" s="1"/>
      <c r="B247" s="1"/>
      <c r="C247" s="1"/>
      <c r="D247" s="1"/>
      <c r="E247" s="1"/>
    </row>
    <row r="248" spans="1:5" x14ac:dyDescent="0.25">
      <c r="A248" s="1"/>
      <c r="B248" s="1"/>
      <c r="C248" s="1"/>
      <c r="D248" s="1"/>
      <c r="E248" s="1"/>
    </row>
    <row r="249" spans="1:5" x14ac:dyDescent="0.25">
      <c r="A249" s="1"/>
      <c r="B249" s="1"/>
      <c r="C249" s="1"/>
      <c r="D249" s="1"/>
      <c r="E249" s="1"/>
    </row>
    <row r="250" spans="1:5" x14ac:dyDescent="0.25">
      <c r="A250" s="1"/>
      <c r="B250" s="1"/>
      <c r="C250" s="1"/>
      <c r="D250" s="1"/>
      <c r="E250" s="1"/>
    </row>
    <row r="251" spans="1:5" x14ac:dyDescent="0.25">
      <c r="A251" s="1"/>
      <c r="B251" s="1"/>
      <c r="C251" s="1"/>
      <c r="D251" s="1"/>
      <c r="E251" s="1"/>
    </row>
    <row r="252" spans="1:5" x14ac:dyDescent="0.25">
      <c r="A252" s="1"/>
      <c r="B252" s="1"/>
      <c r="C252" s="1"/>
      <c r="D252" s="1"/>
      <c r="E252" s="1"/>
    </row>
    <row r="253" spans="1:5" x14ac:dyDescent="0.25">
      <c r="A253" s="1"/>
      <c r="B253" s="1"/>
      <c r="C253" s="1"/>
      <c r="D253" s="1"/>
      <c r="E253" s="1"/>
    </row>
    <row r="254" spans="1:5" x14ac:dyDescent="0.25">
      <c r="A254" s="1"/>
      <c r="B254" s="1"/>
      <c r="C254" s="1"/>
      <c r="D254" s="1"/>
      <c r="E254" s="1"/>
    </row>
    <row r="255" spans="1:5" x14ac:dyDescent="0.25">
      <c r="A255" s="1"/>
      <c r="B255" s="1"/>
      <c r="C255" s="1"/>
      <c r="D255" s="1"/>
      <c r="E255" s="1"/>
    </row>
    <row r="256" spans="1:5" x14ac:dyDescent="0.25">
      <c r="A256" s="1"/>
      <c r="B256" s="1"/>
      <c r="C256" s="1"/>
      <c r="D256" s="1"/>
      <c r="E256" s="1"/>
    </row>
    <row r="257" spans="1:5" x14ac:dyDescent="0.25">
      <c r="A257" s="1"/>
      <c r="B257" s="1"/>
      <c r="C257" s="1"/>
      <c r="D257" s="1"/>
      <c r="E257" s="1"/>
    </row>
    <row r="258" spans="1:5" x14ac:dyDescent="0.25">
      <c r="A258" s="1"/>
      <c r="B258" s="1"/>
      <c r="C258" s="1"/>
      <c r="D258" s="1"/>
      <c r="E258" s="1"/>
    </row>
    <row r="259" spans="1:5" x14ac:dyDescent="0.25">
      <c r="A259" s="1"/>
      <c r="B259" s="1"/>
      <c r="C259" s="1"/>
      <c r="D259" s="1"/>
      <c r="E259" s="1"/>
    </row>
    <row r="260" spans="1:5" x14ac:dyDescent="0.25">
      <c r="A260" s="1"/>
      <c r="B260" s="1"/>
      <c r="C260" s="1"/>
      <c r="D260" s="1"/>
      <c r="E260" s="1"/>
    </row>
    <row r="261" spans="1:5" x14ac:dyDescent="0.25">
      <c r="A261" s="1"/>
      <c r="B261" s="1"/>
      <c r="C261" s="1"/>
      <c r="D261" s="1"/>
      <c r="E261" s="1"/>
    </row>
    <row r="262" spans="1:5" x14ac:dyDescent="0.25">
      <c r="A262" s="1"/>
      <c r="B262" s="1"/>
      <c r="C262" s="1"/>
      <c r="D262" s="1"/>
      <c r="E262" s="1"/>
    </row>
    <row r="263" spans="1:5" x14ac:dyDescent="0.25">
      <c r="A263" s="1"/>
      <c r="B263" s="1"/>
      <c r="C263" s="1"/>
      <c r="D263" s="1"/>
      <c r="E263" s="1"/>
    </row>
    <row r="264" spans="1:5" x14ac:dyDescent="0.25">
      <c r="A264" s="1"/>
      <c r="B264" s="1"/>
      <c r="C264" s="1"/>
      <c r="D264" s="1"/>
      <c r="E264" s="1"/>
    </row>
    <row r="265" spans="1:5" x14ac:dyDescent="0.25">
      <c r="A265" s="1"/>
      <c r="B265" s="1"/>
      <c r="C265" s="1"/>
      <c r="D265" s="1"/>
      <c r="E265" s="1"/>
    </row>
    <row r="266" spans="1:5" x14ac:dyDescent="0.25">
      <c r="A266" s="1"/>
      <c r="B266" s="1"/>
      <c r="C266" s="1"/>
      <c r="D266" s="1"/>
      <c r="E266" s="1"/>
    </row>
    <row r="267" spans="1:5" x14ac:dyDescent="0.25">
      <c r="A267" s="1"/>
      <c r="B267" s="1"/>
      <c r="C267" s="1"/>
      <c r="D267" s="1"/>
      <c r="E267" s="1"/>
    </row>
    <row r="268" spans="1:5" x14ac:dyDescent="0.25">
      <c r="A268" s="1"/>
      <c r="B268" s="1"/>
      <c r="C268" s="1"/>
      <c r="D268" s="1"/>
      <c r="E268" s="1"/>
    </row>
    <row r="269" spans="1:5" x14ac:dyDescent="0.25">
      <c r="A269" s="1"/>
      <c r="B269" s="1"/>
      <c r="C269" s="1"/>
      <c r="D269" s="1"/>
      <c r="E269" s="1"/>
    </row>
    <row r="270" spans="1:5" x14ac:dyDescent="0.25">
      <c r="A270" s="1"/>
      <c r="B270" s="1"/>
      <c r="C270" s="1"/>
      <c r="D270" s="1"/>
      <c r="E270" s="1"/>
    </row>
    <row r="271" spans="1:5" x14ac:dyDescent="0.25">
      <c r="A271" s="1"/>
      <c r="B271" s="1"/>
      <c r="C271" s="1"/>
      <c r="D271" s="1"/>
      <c r="E271" s="1"/>
    </row>
    <row r="272" spans="1:5" x14ac:dyDescent="0.25">
      <c r="A272" s="1"/>
      <c r="B272" s="1"/>
      <c r="C272" s="1"/>
      <c r="D272" s="1"/>
      <c r="E272" s="1"/>
    </row>
    <row r="273" spans="1:5" x14ac:dyDescent="0.25">
      <c r="A273" s="1"/>
      <c r="B273" s="1"/>
      <c r="C273" s="1"/>
      <c r="D273" s="1"/>
      <c r="E273" s="1"/>
    </row>
    <row r="274" spans="1:5" x14ac:dyDescent="0.25">
      <c r="A274" s="1"/>
      <c r="B274" s="1"/>
      <c r="C274" s="1"/>
      <c r="D274" s="1"/>
      <c r="E274" s="1"/>
    </row>
    <row r="275" spans="1:5" x14ac:dyDescent="0.25">
      <c r="A275" s="1"/>
      <c r="B275" s="1"/>
      <c r="C275" s="1"/>
      <c r="D275" s="1"/>
      <c r="E275" s="1"/>
    </row>
    <row r="276" spans="1:5" x14ac:dyDescent="0.25">
      <c r="A276" s="1"/>
      <c r="B276" s="1"/>
      <c r="C276" s="1"/>
      <c r="D276" s="1"/>
      <c r="E276" s="1"/>
    </row>
    <row r="277" spans="1:5" x14ac:dyDescent="0.25">
      <c r="A277" s="1"/>
      <c r="B277" s="1"/>
      <c r="C277" s="1"/>
      <c r="D277" s="1"/>
      <c r="E277" s="1"/>
    </row>
    <row r="278" spans="1:5" x14ac:dyDescent="0.25">
      <c r="A278" s="1"/>
      <c r="B278" s="1"/>
      <c r="C278" s="1"/>
      <c r="D278" s="1"/>
      <c r="E278" s="1"/>
    </row>
    <row r="279" spans="1:5" x14ac:dyDescent="0.25">
      <c r="A279" s="1"/>
      <c r="B279" s="1"/>
      <c r="C279" s="1"/>
      <c r="D279" s="1"/>
      <c r="E279" s="1"/>
    </row>
    <row r="280" spans="1:5" x14ac:dyDescent="0.25">
      <c r="A280" s="1"/>
      <c r="B280" s="1"/>
      <c r="C280" s="1"/>
      <c r="D280" s="1"/>
      <c r="E280" s="1"/>
    </row>
    <row r="281" spans="1:5" x14ac:dyDescent="0.25">
      <c r="A281" s="1"/>
      <c r="B281" s="1"/>
      <c r="C281" s="1"/>
      <c r="D281" s="1"/>
      <c r="E281" s="1"/>
    </row>
    <row r="282" spans="1:5" x14ac:dyDescent="0.25">
      <c r="A282" s="1"/>
      <c r="B282" s="1"/>
      <c r="C282" s="1"/>
      <c r="D282" s="1"/>
      <c r="E282" s="1"/>
    </row>
    <row r="283" spans="1:5" x14ac:dyDescent="0.25">
      <c r="A283" s="1"/>
      <c r="B283" s="1"/>
      <c r="C283" s="1"/>
      <c r="D283" s="1"/>
      <c r="E283" s="1"/>
    </row>
    <row r="284" spans="1:5" x14ac:dyDescent="0.25">
      <c r="A284" s="1"/>
      <c r="B284" s="1"/>
      <c r="C284" s="1"/>
      <c r="D284" s="1"/>
      <c r="E284" s="1"/>
    </row>
    <row r="285" spans="1:5" x14ac:dyDescent="0.25">
      <c r="A285" s="1"/>
      <c r="B285" s="1"/>
      <c r="C285" s="1"/>
      <c r="D285" s="1"/>
      <c r="E285" s="1"/>
    </row>
    <row r="286" spans="1:5" x14ac:dyDescent="0.25">
      <c r="A286" s="1"/>
      <c r="B286" s="1"/>
      <c r="C286" s="1"/>
      <c r="D286" s="1"/>
      <c r="E286" s="1"/>
    </row>
    <row r="287" spans="1:5" x14ac:dyDescent="0.25">
      <c r="A287" s="1"/>
      <c r="B287" s="1"/>
      <c r="C287" s="1"/>
      <c r="D287" s="1"/>
      <c r="E287" s="1"/>
    </row>
    <row r="288" spans="1:5" x14ac:dyDescent="0.25">
      <c r="A288" s="1"/>
      <c r="B288" s="1"/>
      <c r="C288" s="1"/>
      <c r="D288" s="1"/>
      <c r="E288" s="1"/>
    </row>
    <row r="289" spans="1:5" x14ac:dyDescent="0.25">
      <c r="A289" s="1"/>
      <c r="B289" s="1"/>
      <c r="C289" s="1"/>
      <c r="D289" s="1"/>
      <c r="E289" s="1"/>
    </row>
    <row r="290" spans="1:5" x14ac:dyDescent="0.25">
      <c r="A290" s="1"/>
      <c r="B290" s="1"/>
      <c r="C290" s="1"/>
      <c r="D290" s="1"/>
      <c r="E290" s="1"/>
    </row>
    <row r="291" spans="1:5" x14ac:dyDescent="0.25">
      <c r="A291" s="1"/>
      <c r="B291" s="1"/>
      <c r="C291" s="1"/>
      <c r="D291" s="1"/>
      <c r="E291" s="1"/>
    </row>
    <row r="292" spans="1:5" x14ac:dyDescent="0.25">
      <c r="A292" s="1"/>
      <c r="B292" s="1"/>
      <c r="C292" s="1"/>
      <c r="D292" s="1"/>
      <c r="E292" s="1"/>
    </row>
    <row r="293" spans="1:5" x14ac:dyDescent="0.25">
      <c r="A293" s="1"/>
      <c r="B293" s="1"/>
      <c r="C293" s="1"/>
      <c r="D293" s="1"/>
      <c r="E293" s="1"/>
    </row>
    <row r="294" spans="1:5" x14ac:dyDescent="0.25">
      <c r="A294" s="1"/>
      <c r="B294" s="1"/>
      <c r="C294" s="1"/>
      <c r="D294" s="1"/>
      <c r="E294" s="1"/>
    </row>
    <row r="295" spans="1:5" x14ac:dyDescent="0.25">
      <c r="A295" s="1"/>
      <c r="B295" s="1"/>
      <c r="C295" s="1"/>
      <c r="D295" s="1"/>
      <c r="E295" s="1"/>
    </row>
    <row r="296" spans="1:5" x14ac:dyDescent="0.25">
      <c r="A296" s="1"/>
      <c r="B296" s="1"/>
      <c r="C296" s="1"/>
      <c r="D296" s="1"/>
      <c r="E296" s="1"/>
    </row>
    <row r="297" spans="1:5" x14ac:dyDescent="0.25">
      <c r="A297" s="1"/>
      <c r="B297" s="1"/>
      <c r="C297" s="1"/>
      <c r="D297" s="1"/>
      <c r="E297" s="1"/>
    </row>
    <row r="298" spans="1:5" x14ac:dyDescent="0.25">
      <c r="A298" s="1"/>
      <c r="B298" s="1"/>
      <c r="C298" s="1"/>
      <c r="D298" s="1"/>
      <c r="E298" s="1"/>
    </row>
    <row r="299" spans="1:5" x14ac:dyDescent="0.25">
      <c r="A299" s="1"/>
      <c r="B299" s="1"/>
      <c r="C299" s="1"/>
      <c r="D299" s="1"/>
      <c r="E299" s="1"/>
    </row>
    <row r="300" spans="1:5" x14ac:dyDescent="0.25">
      <c r="A300" s="1"/>
      <c r="B300" s="1"/>
      <c r="C300" s="1"/>
      <c r="D300" s="1"/>
      <c r="E300" s="1"/>
    </row>
    <row r="301" spans="1:5" x14ac:dyDescent="0.25">
      <c r="A301" s="1"/>
      <c r="B301" s="1"/>
      <c r="C301" s="1"/>
      <c r="D301" s="1"/>
      <c r="E301" s="1"/>
    </row>
    <row r="302" spans="1:5" x14ac:dyDescent="0.25">
      <c r="A302" s="1"/>
      <c r="B302" s="1"/>
      <c r="C302" s="1"/>
      <c r="D302" s="1"/>
      <c r="E302" s="1"/>
    </row>
    <row r="303" spans="1:5" x14ac:dyDescent="0.25">
      <c r="A303" s="1"/>
      <c r="B303" s="1"/>
      <c r="C303" s="1"/>
      <c r="D303" s="1"/>
      <c r="E303" s="1"/>
    </row>
    <row r="304" spans="1:5" x14ac:dyDescent="0.25">
      <c r="A304" s="1"/>
      <c r="B304" s="1"/>
      <c r="C304" s="1"/>
      <c r="D304" s="1"/>
      <c r="E304" s="1"/>
    </row>
    <row r="305" spans="1:5" x14ac:dyDescent="0.25">
      <c r="A305" s="1"/>
      <c r="B305" s="1"/>
      <c r="C305" s="1"/>
      <c r="D305" s="1"/>
      <c r="E305" s="1"/>
    </row>
    <row r="306" spans="1:5" x14ac:dyDescent="0.25">
      <c r="A306" s="1"/>
      <c r="B306" s="1"/>
      <c r="C306" s="1"/>
      <c r="D306" s="1"/>
      <c r="E306" s="1"/>
    </row>
    <row r="307" spans="1:5" x14ac:dyDescent="0.25">
      <c r="A307" s="1"/>
      <c r="B307" s="1"/>
      <c r="C307" s="1"/>
      <c r="D307" s="1"/>
      <c r="E307" s="1"/>
    </row>
    <row r="308" spans="1:5" x14ac:dyDescent="0.25">
      <c r="A308" s="1"/>
      <c r="B308" s="1"/>
      <c r="C308" s="1"/>
      <c r="D308" s="1"/>
      <c r="E308" s="1"/>
    </row>
    <row r="309" spans="1:5" x14ac:dyDescent="0.25">
      <c r="A309" s="1"/>
      <c r="B309" s="1"/>
      <c r="C309" s="1"/>
      <c r="D309" s="1"/>
      <c r="E309" s="1"/>
    </row>
    <row r="310" spans="1:5" x14ac:dyDescent="0.25">
      <c r="A310" s="1"/>
      <c r="B310" s="1"/>
      <c r="C310" s="1"/>
      <c r="D310" s="1"/>
      <c r="E310" s="1"/>
    </row>
    <row r="311" spans="1:5" x14ac:dyDescent="0.25">
      <c r="A311" s="1"/>
      <c r="B311" s="1"/>
      <c r="C311" s="1"/>
      <c r="D311" s="1"/>
      <c r="E311" s="1"/>
    </row>
    <row r="312" spans="1:5" x14ac:dyDescent="0.25">
      <c r="A312" s="1"/>
      <c r="B312" s="1"/>
      <c r="C312" s="1"/>
      <c r="D312" s="1"/>
      <c r="E312" s="1"/>
    </row>
    <row r="313" spans="1:5" x14ac:dyDescent="0.25">
      <c r="A313" s="1"/>
      <c r="B313" s="1"/>
      <c r="C313" s="1"/>
      <c r="D313" s="1"/>
      <c r="E313" s="1"/>
    </row>
    <row r="314" spans="1:5" x14ac:dyDescent="0.25">
      <c r="A314" s="1"/>
      <c r="B314" s="1"/>
      <c r="C314" s="1"/>
      <c r="D314" s="1"/>
      <c r="E314" s="1"/>
    </row>
    <row r="315" spans="1:5" x14ac:dyDescent="0.25">
      <c r="A315" s="1"/>
      <c r="B315" s="1"/>
      <c r="C315" s="1"/>
      <c r="D315" s="1"/>
      <c r="E315" s="1"/>
    </row>
    <row r="316" spans="1:5" x14ac:dyDescent="0.25">
      <c r="A316" s="1"/>
      <c r="B316" s="1"/>
      <c r="C316" s="1"/>
      <c r="D316" s="1"/>
      <c r="E316" s="1"/>
    </row>
    <row r="317" spans="1:5" x14ac:dyDescent="0.25">
      <c r="A317" s="1"/>
      <c r="B317" s="1"/>
      <c r="C317" s="1"/>
      <c r="D317" s="1"/>
      <c r="E317" s="1"/>
    </row>
    <row r="318" spans="1:5" x14ac:dyDescent="0.25">
      <c r="A318" s="1"/>
      <c r="B318" s="1"/>
      <c r="C318" s="1"/>
      <c r="D318" s="1"/>
      <c r="E318" s="1"/>
    </row>
    <row r="319" spans="1:5" x14ac:dyDescent="0.25">
      <c r="A319" s="1"/>
      <c r="B319" s="1"/>
      <c r="C319" s="1"/>
      <c r="D319" s="1"/>
      <c r="E319" s="1"/>
    </row>
    <row r="320" spans="1:5" x14ac:dyDescent="0.25">
      <c r="A320" s="1"/>
      <c r="B320" s="1"/>
      <c r="C320" s="1"/>
      <c r="D320" s="1"/>
      <c r="E320" s="1"/>
    </row>
    <row r="321" spans="1:5" x14ac:dyDescent="0.25">
      <c r="A321" s="1"/>
      <c r="B321" s="1"/>
      <c r="C321" s="1"/>
      <c r="D321" s="1"/>
      <c r="E321" s="1"/>
    </row>
    <row r="322" spans="1:5" x14ac:dyDescent="0.25">
      <c r="A322" s="1"/>
      <c r="B322" s="1"/>
      <c r="C322" s="1"/>
      <c r="D322" s="1"/>
      <c r="E322" s="1"/>
    </row>
    <row r="323" spans="1:5" x14ac:dyDescent="0.25">
      <c r="A323" s="1"/>
      <c r="B323" s="1"/>
      <c r="C323" s="1"/>
      <c r="D323" s="1"/>
      <c r="E323" s="1"/>
    </row>
    <row r="324" spans="1:5" x14ac:dyDescent="0.25">
      <c r="A324" s="1"/>
      <c r="B324" s="1"/>
      <c r="C324" s="1"/>
      <c r="D324" s="1"/>
      <c r="E324" s="1"/>
    </row>
    <row r="325" spans="1:5" x14ac:dyDescent="0.25">
      <c r="A325" s="1"/>
      <c r="B325" s="1"/>
      <c r="C325" s="1"/>
      <c r="D325" s="1"/>
      <c r="E325" s="1"/>
    </row>
    <row r="326" spans="1:5" x14ac:dyDescent="0.25">
      <c r="A326" s="1"/>
      <c r="B326" s="1"/>
      <c r="C326" s="1"/>
      <c r="D326" s="1"/>
      <c r="E326" s="1"/>
    </row>
    <row r="327" spans="1:5" x14ac:dyDescent="0.25">
      <c r="A327" s="1"/>
      <c r="B327" s="1"/>
      <c r="C327" s="1"/>
      <c r="D327" s="1"/>
      <c r="E327" s="1"/>
    </row>
    <row r="328" spans="1:5" x14ac:dyDescent="0.25">
      <c r="A328" s="1"/>
      <c r="B328" s="1"/>
      <c r="C328" s="1"/>
      <c r="D328" s="1"/>
      <c r="E328" s="1"/>
    </row>
    <row r="329" spans="1:5" x14ac:dyDescent="0.25">
      <c r="A329" s="1"/>
      <c r="B329" s="1"/>
      <c r="C329" s="1"/>
      <c r="D329" s="1"/>
      <c r="E329" s="1"/>
    </row>
    <row r="330" spans="1:5" x14ac:dyDescent="0.25">
      <c r="A330" s="1"/>
      <c r="B330" s="1"/>
      <c r="C330" s="1"/>
      <c r="D330" s="1"/>
      <c r="E330" s="1"/>
    </row>
    <row r="331" spans="1:5" x14ac:dyDescent="0.25">
      <c r="A331" s="1"/>
      <c r="B331" s="1"/>
      <c r="C331" s="1"/>
      <c r="D331" s="1"/>
      <c r="E331" s="1"/>
    </row>
    <row r="332" spans="1:5" x14ac:dyDescent="0.25">
      <c r="A332" s="1"/>
      <c r="B332" s="1"/>
      <c r="C332" s="1"/>
      <c r="D332" s="1"/>
      <c r="E332" s="1"/>
    </row>
    <row r="333" spans="1:5" x14ac:dyDescent="0.25">
      <c r="A333" s="1"/>
      <c r="B333" s="1"/>
      <c r="C333" s="1"/>
      <c r="D333" s="1"/>
      <c r="E333" s="1"/>
    </row>
    <row r="334" spans="1:5" x14ac:dyDescent="0.25">
      <c r="A334" s="1"/>
      <c r="B334" s="1"/>
      <c r="C334" s="1"/>
      <c r="D334" s="1"/>
      <c r="E334" s="1"/>
    </row>
    <row r="335" spans="1:5" x14ac:dyDescent="0.25">
      <c r="A335" s="1"/>
      <c r="B335" s="1"/>
      <c r="C335" s="1"/>
      <c r="D335" s="1"/>
      <c r="E335" s="1"/>
    </row>
    <row r="336" spans="1:5" x14ac:dyDescent="0.25">
      <c r="A336" s="1"/>
      <c r="B336" s="1"/>
      <c r="C336" s="1"/>
      <c r="D336" s="1"/>
      <c r="E336" s="1"/>
    </row>
    <row r="337" spans="1:5" x14ac:dyDescent="0.25">
      <c r="A337" s="1"/>
      <c r="B337" s="1"/>
      <c r="C337" s="1"/>
      <c r="D337" s="1"/>
      <c r="E337" s="1"/>
    </row>
    <row r="338" spans="1:5" x14ac:dyDescent="0.25">
      <c r="A338" s="1"/>
      <c r="B338" s="1"/>
      <c r="C338" s="1"/>
      <c r="D338" s="1"/>
      <c r="E338" s="1"/>
    </row>
    <row r="339" spans="1:5" x14ac:dyDescent="0.25">
      <c r="A339" s="1"/>
      <c r="B339" s="1"/>
      <c r="C339" s="1"/>
      <c r="D339" s="1"/>
      <c r="E339" s="1"/>
    </row>
    <row r="340" spans="1:5" x14ac:dyDescent="0.25">
      <c r="A340" s="1"/>
      <c r="B340" s="1"/>
      <c r="C340" s="1"/>
      <c r="D340" s="1"/>
      <c r="E340" s="1"/>
    </row>
    <row r="341" spans="1:5" x14ac:dyDescent="0.25">
      <c r="A341" s="1"/>
      <c r="B341" s="1"/>
      <c r="C341" s="1"/>
      <c r="D341" s="1"/>
      <c r="E341" s="1"/>
    </row>
    <row r="342" spans="1:5" x14ac:dyDescent="0.25">
      <c r="A342" s="1"/>
      <c r="B342" s="1"/>
      <c r="C342" s="1"/>
      <c r="D342" s="1"/>
      <c r="E342" s="1"/>
    </row>
    <row r="343" spans="1:5" x14ac:dyDescent="0.25">
      <c r="A343" s="1"/>
      <c r="B343" s="1"/>
      <c r="C343" s="1"/>
      <c r="D343" s="1"/>
      <c r="E343" s="1"/>
    </row>
    <row r="344" spans="1:5" x14ac:dyDescent="0.25">
      <c r="A344" s="1"/>
      <c r="B344" s="1"/>
      <c r="C344" s="1"/>
      <c r="D344" s="1"/>
      <c r="E344" s="1"/>
    </row>
    <row r="345" spans="1:5" x14ac:dyDescent="0.25">
      <c r="A345" s="1"/>
      <c r="B345" s="1"/>
      <c r="C345" s="1"/>
      <c r="D345" s="1"/>
      <c r="E345" s="1"/>
    </row>
    <row r="346" spans="1:5" x14ac:dyDescent="0.25">
      <c r="A346" s="1"/>
      <c r="B346" s="1"/>
      <c r="C346" s="1"/>
      <c r="D346" s="1"/>
      <c r="E346" s="1"/>
    </row>
    <row r="347" spans="1:5" x14ac:dyDescent="0.25">
      <c r="A347" s="1"/>
      <c r="B347" s="1"/>
      <c r="C347" s="1"/>
      <c r="D347" s="1"/>
      <c r="E347" s="1"/>
    </row>
    <row r="348" spans="1:5" x14ac:dyDescent="0.25">
      <c r="A348" s="1"/>
      <c r="B348" s="1"/>
      <c r="C348" s="1"/>
      <c r="D348" s="1"/>
      <c r="E348" s="1"/>
    </row>
    <row r="349" spans="1:5" x14ac:dyDescent="0.25">
      <c r="A349" s="1"/>
      <c r="B349" s="1"/>
      <c r="C349" s="1"/>
      <c r="D349" s="1"/>
      <c r="E349" s="1"/>
    </row>
    <row r="350" spans="1:5" x14ac:dyDescent="0.25">
      <c r="A350" s="1"/>
      <c r="B350" s="1"/>
      <c r="C350" s="1"/>
      <c r="D350" s="1"/>
      <c r="E350" s="1"/>
    </row>
    <row r="351" spans="1:5" x14ac:dyDescent="0.25">
      <c r="A351" s="1"/>
      <c r="B351" s="1"/>
      <c r="C351" s="1"/>
      <c r="D351" s="1"/>
      <c r="E351" s="1"/>
    </row>
    <row r="352" spans="1:5" x14ac:dyDescent="0.25">
      <c r="A352" s="1"/>
      <c r="B352" s="1"/>
      <c r="C352" s="1"/>
      <c r="D352" s="1"/>
      <c r="E352" s="1"/>
    </row>
    <row r="353" spans="1:5" x14ac:dyDescent="0.25">
      <c r="A353" s="1"/>
      <c r="B353" s="1"/>
      <c r="C353" s="1"/>
      <c r="D353" s="1"/>
      <c r="E353" s="1"/>
    </row>
    <row r="354" spans="1:5" x14ac:dyDescent="0.25">
      <c r="A354" s="1"/>
      <c r="B354" s="1"/>
      <c r="C354" s="1"/>
      <c r="D354" s="1"/>
      <c r="E354" s="1"/>
    </row>
    <row r="355" spans="1:5" x14ac:dyDescent="0.25">
      <c r="A355" s="1"/>
      <c r="B355" s="1"/>
      <c r="C355" s="1"/>
      <c r="D355" s="1"/>
      <c r="E355" s="1"/>
    </row>
    <row r="356" spans="1:5" x14ac:dyDescent="0.25">
      <c r="A356" s="1"/>
      <c r="B356" s="1"/>
      <c r="C356" s="1"/>
      <c r="D356" s="1"/>
      <c r="E356" s="1"/>
    </row>
    <row r="357" spans="1:5" x14ac:dyDescent="0.25">
      <c r="A357" s="1"/>
      <c r="B357" s="1"/>
      <c r="C357" s="1"/>
      <c r="D357" s="1"/>
      <c r="E357" s="1"/>
    </row>
    <row r="358" spans="1:5" x14ac:dyDescent="0.25">
      <c r="A358" s="1"/>
      <c r="B358" s="1"/>
      <c r="C358" s="1"/>
      <c r="D358" s="1"/>
      <c r="E358" s="1"/>
    </row>
    <row r="359" spans="1:5" x14ac:dyDescent="0.25">
      <c r="A359" s="1"/>
      <c r="B359" s="1"/>
      <c r="C359" s="1"/>
      <c r="D359" s="1"/>
      <c r="E359" s="1"/>
    </row>
    <row r="360" spans="1:5" x14ac:dyDescent="0.25">
      <c r="A360" s="1"/>
      <c r="B360" s="1"/>
      <c r="C360" s="1"/>
      <c r="D360" s="1"/>
      <c r="E360" s="1"/>
    </row>
    <row r="361" spans="1:5" x14ac:dyDescent="0.25">
      <c r="A361" s="1"/>
      <c r="B361" s="1"/>
      <c r="C361" s="1"/>
      <c r="D361" s="1"/>
      <c r="E361" s="1"/>
    </row>
    <row r="362" spans="1:5" x14ac:dyDescent="0.25">
      <c r="A362" s="1"/>
      <c r="B362" s="1"/>
      <c r="C362" s="1"/>
      <c r="D362" s="1"/>
      <c r="E362" s="1"/>
    </row>
  </sheetData>
  <phoneticPr fontId="5" type="noConversion"/>
  <pageMargins left="0.75" right="0.75" top="1" bottom="1" header="0" footer="0"/>
  <pageSetup paperSize="9" scale="96" fitToHeight="0" orientation="portrait" r:id="rId1"/>
  <headerFooter alignWithMargins="0"/>
  <rowBreaks count="2" manualBreakCount="2">
    <brk id="39" max="8" man="1"/>
    <brk id="7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5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5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LandsNet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 Sølvará</dc:creator>
  <cp:lastModifiedBy>Annika Sølvará</cp:lastModifiedBy>
  <cp:lastPrinted>2020-04-07T11:08:05Z</cp:lastPrinted>
  <dcterms:created xsi:type="dcterms:W3CDTF">2008-08-20T13:58:20Z</dcterms:created>
  <dcterms:modified xsi:type="dcterms:W3CDTF">2021-01-24T16:27:53Z</dcterms:modified>
</cp:coreProperties>
</file>